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0" windowWidth="20736" windowHeight="11700" activeTab="1"/>
  </bookViews>
  <sheets>
    <sheet name="Statement" sheetId="1" r:id="rId1"/>
    <sheet name="Detailed report" sheetId="2" r:id="rId2"/>
  </sheets>
  <definedNames>
    <definedName name="_xlnm.Print_Area" localSheetId="1">'Detailed report'!$A$1:$O$119</definedName>
    <definedName name="_xlnm.Print_Area" localSheetId="0">'Statement'!$A$1:$K$55</definedName>
    <definedName name="_xlnm.Print_Titles" localSheetId="1">'Detailed report'!$1:$6</definedName>
  </definedNames>
  <calcPr fullCalcOnLoad="1"/>
</workbook>
</file>

<file path=xl/sharedStrings.xml><?xml version="1.0" encoding="utf-8"?>
<sst xmlns="http://schemas.openxmlformats.org/spreadsheetml/2006/main" count="178" uniqueCount="96">
  <si>
    <t>Whomever, Project Leader</t>
  </si>
  <si>
    <t xml:space="preserve">  We certify that all costs claimed are attributable to project and have been duly incurred.</t>
  </si>
  <si>
    <t xml:space="preserve">Financial Statement no.: </t>
  </si>
  <si>
    <t>STATEMENT OF CASH RECEIPTS AND DISBURSEMENTS</t>
  </si>
  <si>
    <r>
      <t>Activity 5 (Administration</t>
    </r>
    <r>
      <rPr>
        <b/>
        <i/>
        <sz val="10"/>
        <rFont val="Arial"/>
        <family val="2"/>
      </rPr>
      <t>)</t>
    </r>
  </si>
  <si>
    <r>
      <t>Activity 6 (Project Management</t>
    </r>
    <r>
      <rPr>
        <b/>
        <i/>
        <sz val="10"/>
        <rFont val="Arial"/>
        <family val="2"/>
      </rPr>
      <t>)</t>
    </r>
  </si>
  <si>
    <t xml:space="preserve"> REPORT ON THE USE OF FUNDS</t>
  </si>
  <si>
    <t>Cumulative
Budget
to last period</t>
  </si>
  <si>
    <t>F=Agreement</t>
  </si>
  <si>
    <t>Funding Agency</t>
  </si>
  <si>
    <t>123 Anywhere Street</t>
  </si>
  <si>
    <t>Anyplace, Anyprovince</t>
  </si>
  <si>
    <t>Postal code</t>
  </si>
  <si>
    <t>Project title</t>
  </si>
  <si>
    <t>PI name</t>
  </si>
  <si>
    <t>Whomever, Finance Manager</t>
  </si>
  <si>
    <t>FOR THE PERIOD DATE to DATE</t>
  </si>
  <si>
    <t>NUMBER OF QUARTERS REPORTED: ____X____ OUT OF ___Y total_____</t>
  </si>
  <si>
    <t>Project name</t>
  </si>
  <si>
    <t>Platform leader</t>
  </si>
  <si>
    <t>internal account code reference</t>
  </si>
  <si>
    <r>
      <t>Activity 1 (describe</t>
    </r>
    <r>
      <rPr>
        <b/>
        <i/>
        <sz val="10"/>
        <rFont val="Arial"/>
        <family val="2"/>
      </rPr>
      <t>)</t>
    </r>
  </si>
  <si>
    <r>
      <t>Activity 2 (describe</t>
    </r>
    <r>
      <rPr>
        <b/>
        <i/>
        <sz val="10"/>
        <rFont val="Arial"/>
        <family val="2"/>
      </rPr>
      <t>)</t>
    </r>
  </si>
  <si>
    <t>same as on statement</t>
  </si>
  <si>
    <r>
      <t>Activity 3 (describe</t>
    </r>
    <r>
      <rPr>
        <b/>
        <i/>
        <sz val="10"/>
        <rFont val="Arial"/>
        <family val="2"/>
      </rPr>
      <t>)</t>
    </r>
  </si>
  <si>
    <t>Consumables</t>
  </si>
  <si>
    <t>Equipment</t>
  </si>
  <si>
    <t>A</t>
  </si>
  <si>
    <t>B</t>
  </si>
  <si>
    <t>Institution:</t>
  </si>
  <si>
    <t>Reporting Period:</t>
  </si>
  <si>
    <t>SUBTOTAL</t>
  </si>
  <si>
    <t>Due QUARTERLY</t>
  </si>
  <si>
    <r>
      <t xml:space="preserve">Start Date to End of </t>
    </r>
    <r>
      <rPr>
        <b/>
        <i/>
        <sz val="10"/>
        <rFont val="Arial"/>
        <family val="2"/>
      </rPr>
      <t>Current</t>
    </r>
    <r>
      <rPr>
        <b/>
        <sz val="10"/>
        <rFont val="Arial"/>
        <family val="2"/>
      </rPr>
      <t xml:space="preserve"> Reporting Period</t>
    </r>
  </si>
  <si>
    <r>
      <t>Current</t>
    </r>
    <r>
      <rPr>
        <b/>
        <sz val="10"/>
        <rFont val="Arial"/>
        <family val="2"/>
      </rPr>
      <t xml:space="preserve"> Reporting Period</t>
    </r>
  </si>
  <si>
    <t>Project/Platform Name:</t>
  </si>
  <si>
    <t>Project/Platform Lead:</t>
  </si>
  <si>
    <t>Percent Variance</t>
  </si>
  <si>
    <t>Closing Variances</t>
  </si>
  <si>
    <t>Opening Expenditures to Last Report</t>
  </si>
  <si>
    <t>Budgeted Expenditures for this Quarter</t>
  </si>
  <si>
    <t>Actual Expenditures for this Quarter</t>
  </si>
  <si>
    <t>Cumulative
Budget
to date</t>
  </si>
  <si>
    <t>C</t>
  </si>
  <si>
    <t>D</t>
  </si>
  <si>
    <t>TOTAL</t>
  </si>
  <si>
    <t>Initial of Project Leader:</t>
  </si>
  <si>
    <t>Date:</t>
  </si>
  <si>
    <t>%</t>
  </si>
  <si>
    <t>Cumulative Expenditures
to date</t>
  </si>
  <si>
    <t>Salaries and Benefits</t>
  </si>
  <si>
    <t>Service for S&amp;T (Platforms)</t>
  </si>
  <si>
    <t>General and Administration</t>
  </si>
  <si>
    <t>Project Number:</t>
  </si>
  <si>
    <t xml:space="preserve">Consumables </t>
  </si>
  <si>
    <r>
      <t>Activity 7 (</t>
    </r>
    <r>
      <rPr>
        <b/>
        <i/>
        <sz val="10"/>
        <rFont val="Arial"/>
        <family val="2"/>
      </rPr>
      <t>put description in here)</t>
    </r>
  </si>
  <si>
    <r>
      <t>Activity 8 (</t>
    </r>
    <r>
      <rPr>
        <b/>
        <i/>
        <sz val="10"/>
        <rFont val="Arial"/>
        <family val="2"/>
      </rPr>
      <t>put description in here)</t>
    </r>
  </si>
  <si>
    <r>
      <t>Activity 9 (</t>
    </r>
    <r>
      <rPr>
        <b/>
        <i/>
        <sz val="10"/>
        <rFont val="Arial"/>
        <family val="2"/>
      </rPr>
      <t>put description in here)</t>
    </r>
  </si>
  <si>
    <r>
      <t>Activity 10 (</t>
    </r>
    <r>
      <rPr>
        <b/>
        <i/>
        <sz val="10"/>
        <rFont val="Arial"/>
        <family val="2"/>
      </rPr>
      <t>put description in here)</t>
    </r>
  </si>
  <si>
    <t>Account no.:</t>
  </si>
  <si>
    <t>Attention:  Finance</t>
  </si>
  <si>
    <t xml:space="preserve"> PREVIOUSLY </t>
  </si>
  <si>
    <t xml:space="preserve"> CURRENT </t>
  </si>
  <si>
    <t xml:space="preserve"> PROJECT </t>
  </si>
  <si>
    <t xml:space="preserve"> REPORTED </t>
  </si>
  <si>
    <t xml:space="preserve"> PERIOD </t>
  </si>
  <si>
    <t xml:space="preserve"> TO DATE </t>
  </si>
  <si>
    <t xml:space="preserve"> BUDGET </t>
  </si>
  <si>
    <t>DISBURSEMENTS</t>
  </si>
  <si>
    <t>Salaries and fringe benefits</t>
  </si>
  <si>
    <t>General and administrative costs</t>
  </si>
  <si>
    <t>Services from Others (Platform services)</t>
  </si>
  <si>
    <t>TOTAL DISBURSEMENTS</t>
  </si>
  <si>
    <t xml:space="preserve">BUDGET </t>
  </si>
  <si>
    <t>REMAINING</t>
  </si>
  <si>
    <t>E=D-C</t>
  </si>
  <si>
    <t>F=E/D</t>
  </si>
  <si>
    <t xml:space="preserve">TOTAL </t>
  </si>
  <si>
    <t>PROJECT TOTAL - DETAILED QUARTERLY EXPENDITURE REPORT</t>
  </si>
  <si>
    <t>PROJECT TOTAL</t>
  </si>
  <si>
    <t>Accruals for this Quarter</t>
  </si>
  <si>
    <t>B</t>
  </si>
  <si>
    <t>G=E-F</t>
  </si>
  <si>
    <t>F=A+C+D</t>
  </si>
  <si>
    <t>H=G/E</t>
  </si>
  <si>
    <t>E</t>
  </si>
  <si>
    <r>
      <t>Activity 4 (describe</t>
    </r>
    <r>
      <rPr>
        <b/>
        <i/>
        <sz val="10"/>
        <rFont val="Arial"/>
        <family val="2"/>
      </rPr>
      <t>)</t>
    </r>
  </si>
  <si>
    <t>Explanation of Variances</t>
  </si>
  <si>
    <t>(explain when variance explanation required)</t>
  </si>
  <si>
    <t>INSTITUTION NAME</t>
  </si>
  <si>
    <t>ADDRESS</t>
  </si>
  <si>
    <t>CITY, PROVINCE, POSTAL CODE</t>
  </si>
  <si>
    <t>INTERNAL DATA - NOT INCLUDED IN REPORT</t>
  </si>
  <si>
    <t>NET RECEIPTS (DISBURSEMENTS)</t>
  </si>
  <si>
    <t xml:space="preserve"> N/A </t>
  </si>
  <si>
    <t>CASH RECEIPTS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</si>
</sst>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9]h:mm:ss\ AM/PM"/>
    <numFmt numFmtId="176" formatCode="[$-409]dddd\,\ mmmm\ dd\,\ yyyy"/>
    <numFmt numFmtId="177" formatCode="[$€-2]\ #,##0.00_);[Red]\([$€-2]\ #,##0.00\)"/>
    <numFmt numFmtId="178" formatCode="&quot;$&quot;#,##0.00"/>
    <numFmt numFmtId="179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24" borderId="0" xfId="0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right"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 horizontal="right"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0" fillId="24" borderId="0" xfId="0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0" xfId="0" applyFont="1" applyFill="1" applyBorder="1" applyAlignment="1" applyProtection="1">
      <alignment horizontal="center"/>
      <protection/>
    </xf>
    <xf numFmtId="0" fontId="0" fillId="24" borderId="10" xfId="0" applyFill="1" applyBorder="1" applyAlignment="1" applyProtection="1">
      <alignment horizontal="center"/>
      <protection/>
    </xf>
    <xf numFmtId="0" fontId="0" fillId="30" borderId="10" xfId="0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11" xfId="0" applyFont="1" applyFill="1" applyBorder="1" applyAlignment="1" applyProtection="1">
      <alignment horizontal="right"/>
      <protection/>
    </xf>
    <xf numFmtId="0" fontId="0" fillId="24" borderId="12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 horizontal="right"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1" fillId="24" borderId="0" xfId="0" applyFont="1" applyFill="1" applyBorder="1" applyAlignment="1" applyProtection="1">
      <alignment horizontal="right"/>
      <protection/>
    </xf>
    <xf numFmtId="0" fontId="0" fillId="30" borderId="14" xfId="0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 horizontal="center"/>
      <protection/>
    </xf>
    <xf numFmtId="9" fontId="1" fillId="24" borderId="15" xfId="0" applyNumberFormat="1" applyFont="1" applyFill="1" applyBorder="1" applyAlignment="1" applyProtection="1">
      <alignment horizontal="center"/>
      <protection/>
    </xf>
    <xf numFmtId="9" fontId="0" fillId="24" borderId="0" xfId="0" applyNumberFormat="1" applyFill="1" applyBorder="1" applyAlignment="1" applyProtection="1">
      <alignment horizontal="center"/>
      <protection/>
    </xf>
    <xf numFmtId="0" fontId="0" fillId="24" borderId="16" xfId="0" applyFill="1" applyBorder="1" applyAlignment="1" applyProtection="1">
      <alignment/>
      <protection/>
    </xf>
    <xf numFmtId="0" fontId="1" fillId="24" borderId="16" xfId="0" applyFont="1" applyFill="1" applyBorder="1" applyAlignment="1" applyProtection="1">
      <alignment/>
      <protection/>
    </xf>
    <xf numFmtId="0" fontId="1" fillId="24" borderId="17" xfId="0" applyFont="1" applyFill="1" applyBorder="1" applyAlignment="1" applyProtection="1">
      <alignment horizontal="center"/>
      <protection/>
    </xf>
    <xf numFmtId="0" fontId="3" fillId="24" borderId="18" xfId="0" applyFont="1" applyFill="1" applyBorder="1" applyAlignment="1" applyProtection="1">
      <alignment horizontal="center"/>
      <protection/>
    </xf>
    <xf numFmtId="0" fontId="1" fillId="24" borderId="10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3" fontId="0" fillId="0" borderId="20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1" fillId="24" borderId="21" xfId="0" applyNumberFormat="1" applyFont="1" applyFill="1" applyBorder="1" applyAlignment="1" applyProtection="1">
      <alignment/>
      <protection/>
    </xf>
    <xf numFmtId="3" fontId="1" fillId="24" borderId="22" xfId="0" applyNumberFormat="1" applyFont="1" applyFill="1" applyBorder="1" applyAlignment="1" applyProtection="1">
      <alignment/>
      <protection/>
    </xf>
    <xf numFmtId="3" fontId="1" fillId="24" borderId="23" xfId="0" applyNumberFormat="1" applyFont="1" applyFill="1" applyBorder="1" applyAlignment="1" applyProtection="1">
      <alignment/>
      <protection/>
    </xf>
    <xf numFmtId="3" fontId="0" fillId="24" borderId="0" xfId="0" applyNumberFormat="1" applyFill="1" applyBorder="1" applyAlignment="1" applyProtection="1">
      <alignment/>
      <protection/>
    </xf>
    <xf numFmtId="9" fontId="1" fillId="24" borderId="19" xfId="0" applyNumberFormat="1" applyFont="1" applyFill="1" applyBorder="1" applyAlignment="1" applyProtection="1">
      <alignment horizontal="center"/>
      <protection/>
    </xf>
    <xf numFmtId="0" fontId="0" fillId="31" borderId="24" xfId="0" applyFont="1" applyFill="1" applyBorder="1" applyAlignment="1" applyProtection="1">
      <alignment horizontal="left"/>
      <protection locked="0"/>
    </xf>
    <xf numFmtId="0" fontId="1" fillId="24" borderId="25" xfId="0" applyFont="1" applyFill="1" applyBorder="1" applyAlignment="1" applyProtection="1">
      <alignment horizontal="left"/>
      <protection/>
    </xf>
    <xf numFmtId="0" fontId="1" fillId="24" borderId="26" xfId="0" applyFont="1" applyFill="1" applyBorder="1" applyAlignment="1" applyProtection="1">
      <alignment horizontal="left"/>
      <protection/>
    </xf>
    <xf numFmtId="3" fontId="0" fillId="30" borderId="27" xfId="0" applyNumberFormat="1" applyFill="1" applyBorder="1" applyAlignment="1" applyProtection="1">
      <alignment/>
      <protection/>
    </xf>
    <xf numFmtId="3" fontId="0" fillId="24" borderId="28" xfId="0" applyNumberFormat="1" applyFill="1" applyBorder="1" applyAlignment="1" applyProtection="1">
      <alignment/>
      <protection/>
    </xf>
    <xf numFmtId="9" fontId="0" fillId="30" borderId="29" xfId="0" applyNumberForma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right" indent="1"/>
      <protection/>
    </xf>
    <xf numFmtId="3" fontId="0" fillId="0" borderId="20" xfId="0" applyNumberFormat="1" applyFill="1" applyBorder="1" applyAlignment="1" applyProtection="1">
      <alignment/>
      <protection/>
    </xf>
    <xf numFmtId="3" fontId="0" fillId="0" borderId="30" xfId="0" applyNumberFormat="1" applyFill="1" applyBorder="1" applyAlignment="1" applyProtection="1">
      <alignment/>
      <protection/>
    </xf>
    <xf numFmtId="3" fontId="0" fillId="0" borderId="10" xfId="0" applyNumberFormat="1" applyFill="1" applyBorder="1" applyAlignment="1" applyProtection="1">
      <alignment/>
      <protection/>
    </xf>
    <xf numFmtId="3" fontId="0" fillId="0" borderId="31" xfId="0" applyNumberFormat="1" applyFill="1" applyBorder="1" applyAlignment="1" applyProtection="1">
      <alignment/>
      <protection/>
    </xf>
    <xf numFmtId="3" fontId="0" fillId="0" borderId="32" xfId="0" applyNumberFormat="1" applyFill="1" applyBorder="1" applyAlignment="1" applyProtection="1">
      <alignment/>
      <protection/>
    </xf>
    <xf numFmtId="3" fontId="0" fillId="0" borderId="33" xfId="0" applyNumberFormat="1" applyFill="1" applyBorder="1" applyAlignment="1" applyProtection="1">
      <alignment/>
      <protection/>
    </xf>
    <xf numFmtId="3" fontId="0" fillId="0" borderId="32" xfId="0" applyNumberFormat="1" applyFill="1" applyBorder="1" applyAlignment="1" applyProtection="1">
      <alignment/>
      <protection locked="0"/>
    </xf>
    <xf numFmtId="3" fontId="0" fillId="24" borderId="34" xfId="0" applyNumberFormat="1" applyFill="1" applyBorder="1" applyAlignment="1" applyProtection="1">
      <alignment/>
      <protection/>
    </xf>
    <xf numFmtId="3" fontId="0" fillId="30" borderId="16" xfId="0" applyNumberFormat="1" applyFill="1" applyBorder="1" applyAlignment="1" applyProtection="1">
      <alignment/>
      <protection/>
    </xf>
    <xf numFmtId="9" fontId="0" fillId="30" borderId="35" xfId="0" applyNumberFormat="1" applyFill="1" applyBorder="1" applyAlignment="1" applyProtection="1">
      <alignment horizontal="center"/>
      <protection/>
    </xf>
    <xf numFmtId="3" fontId="0" fillId="24" borderId="36" xfId="0" applyNumberFormat="1" applyFill="1" applyBorder="1" applyAlignment="1" applyProtection="1">
      <alignment/>
      <protection/>
    </xf>
    <xf numFmtId="3" fontId="0" fillId="30" borderId="37" xfId="0" applyNumberFormat="1" applyFill="1" applyBorder="1" applyAlignment="1" applyProtection="1">
      <alignment/>
      <protection/>
    </xf>
    <xf numFmtId="9" fontId="0" fillId="30" borderId="38" xfId="0" applyNumberFormat="1" applyFill="1" applyBorder="1" applyAlignment="1" applyProtection="1">
      <alignment horizontal="center"/>
      <protection/>
    </xf>
    <xf numFmtId="0" fontId="0" fillId="31" borderId="17" xfId="0" applyFont="1" applyFill="1" applyBorder="1" applyAlignment="1" applyProtection="1">
      <alignment horizontal="left"/>
      <protection locked="0"/>
    </xf>
    <xf numFmtId="0" fontId="6" fillId="24" borderId="0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71" fontId="0" fillId="0" borderId="20" xfId="0" applyNumberFormat="1" applyFill="1" applyBorder="1" applyAlignment="1" applyProtection="1">
      <alignment/>
      <protection/>
    </xf>
    <xf numFmtId="171" fontId="0" fillId="0" borderId="10" xfId="0" applyNumberFormat="1" applyFill="1" applyBorder="1" applyAlignment="1" applyProtection="1">
      <alignment/>
      <protection/>
    </xf>
    <xf numFmtId="171" fontId="0" fillId="0" borderId="32" xfId="0" applyNumberFormat="1" applyFill="1" applyBorder="1" applyAlignment="1" applyProtection="1">
      <alignment/>
      <protection/>
    </xf>
    <xf numFmtId="171" fontId="0" fillId="0" borderId="31" xfId="0" applyNumberFormat="1" applyFill="1" applyBorder="1" applyAlignment="1" applyProtection="1">
      <alignment/>
      <protection/>
    </xf>
    <xf numFmtId="171" fontId="0" fillId="0" borderId="33" xfId="0" applyNumberFormat="1" applyFill="1" applyBorder="1" applyAlignment="1" applyProtection="1">
      <alignment/>
      <protection/>
    </xf>
    <xf numFmtId="171" fontId="0" fillId="0" borderId="30" xfId="0" applyNumberFormat="1" applyFill="1" applyBorder="1" applyAlignment="1" applyProtection="1">
      <alignment/>
      <protection/>
    </xf>
    <xf numFmtId="40" fontId="0" fillId="24" borderId="10" xfId="42" applyNumberFormat="1" applyFont="1" applyFill="1" applyBorder="1" applyAlignment="1" applyProtection="1">
      <alignment horizontal="center"/>
      <protection/>
    </xf>
    <xf numFmtId="0" fontId="0" fillId="24" borderId="10" xfId="0" applyFont="1" applyFill="1" applyBorder="1" applyAlignment="1" applyProtection="1">
      <alignment horizontal="center"/>
      <protection/>
    </xf>
    <xf numFmtId="171" fontId="0" fillId="24" borderId="30" xfId="0" applyNumberFormat="1" applyFill="1" applyBorder="1" applyAlignment="1" applyProtection="1">
      <alignment/>
      <protection/>
    </xf>
    <xf numFmtId="171" fontId="0" fillId="24" borderId="39" xfId="0" applyNumberFormat="1" applyFill="1" applyBorder="1" applyAlignment="1" applyProtection="1">
      <alignment/>
      <protection/>
    </xf>
    <xf numFmtId="171" fontId="0" fillId="24" borderId="31" xfId="0" applyNumberFormat="1" applyFill="1" applyBorder="1" applyAlignment="1" applyProtection="1">
      <alignment/>
      <protection/>
    </xf>
    <xf numFmtId="171" fontId="0" fillId="24" borderId="40" xfId="0" applyNumberFormat="1" applyFill="1" applyBorder="1" applyAlignment="1" applyProtection="1">
      <alignment/>
      <protection/>
    </xf>
    <xf numFmtId="171" fontId="0" fillId="24" borderId="41" xfId="0" applyNumberFormat="1" applyFill="1" applyBorder="1" applyAlignment="1" applyProtection="1">
      <alignment/>
      <protection/>
    </xf>
    <xf numFmtId="171" fontId="0" fillId="24" borderId="42" xfId="0" applyNumberFormat="1" applyFill="1" applyBorder="1" applyAlignment="1" applyProtection="1">
      <alignment/>
      <protection/>
    </xf>
    <xf numFmtId="171" fontId="1" fillId="24" borderId="22" xfId="0" applyNumberFormat="1" applyFont="1" applyFill="1" applyBorder="1" applyAlignment="1" applyProtection="1">
      <alignment/>
      <protection/>
    </xf>
    <xf numFmtId="171" fontId="0" fillId="24" borderId="0" xfId="0" applyNumberFormat="1" applyFill="1" applyBorder="1" applyAlignment="1" applyProtection="1">
      <alignment/>
      <protection/>
    </xf>
    <xf numFmtId="171" fontId="1" fillId="24" borderId="0" xfId="0" applyNumberFormat="1" applyFont="1" applyFill="1" applyBorder="1" applyAlignment="1" applyProtection="1">
      <alignment/>
      <protection/>
    </xf>
    <xf numFmtId="171" fontId="1" fillId="24" borderId="13" xfId="0" applyNumberFormat="1" applyFont="1" applyFill="1" applyBorder="1" applyAlignment="1" applyProtection="1">
      <alignment/>
      <protection/>
    </xf>
    <xf numFmtId="171" fontId="0" fillId="24" borderId="20" xfId="0" applyNumberFormat="1" applyFill="1" applyBorder="1" applyAlignment="1" applyProtection="1">
      <alignment/>
      <protection/>
    </xf>
    <xf numFmtId="171" fontId="0" fillId="24" borderId="10" xfId="0" applyNumberFormat="1" applyFill="1" applyBorder="1" applyAlignment="1" applyProtection="1">
      <alignment/>
      <protection/>
    </xf>
    <xf numFmtId="171" fontId="0" fillId="24" borderId="32" xfId="0" applyNumberFormat="1" applyFill="1" applyBorder="1" applyAlignment="1" applyProtection="1">
      <alignment/>
      <protection/>
    </xf>
    <xf numFmtId="2" fontId="0" fillId="0" borderId="0" xfId="0" applyNumberFormat="1" applyAlignment="1">
      <alignment/>
    </xf>
    <xf numFmtId="171" fontId="0" fillId="0" borderId="20" xfId="42" applyFont="1" applyFill="1" applyBorder="1" applyAlignment="1" applyProtection="1">
      <alignment/>
      <protection/>
    </xf>
    <xf numFmtId="171" fontId="0" fillId="0" borderId="10" xfId="42" applyFont="1" applyFill="1" applyBorder="1" applyAlignment="1" applyProtection="1">
      <alignment/>
      <protection/>
    </xf>
    <xf numFmtId="171" fontId="0" fillId="0" borderId="32" xfId="42" applyFont="1" applyFill="1" applyBorder="1" applyAlignment="1" applyProtection="1">
      <alignment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/>
    </xf>
    <xf numFmtId="0" fontId="0" fillId="0" borderId="43" xfId="0" applyFont="1" applyBorder="1" applyAlignment="1">
      <alignment horizontal="justify"/>
    </xf>
    <xf numFmtId="0" fontId="0" fillId="0" borderId="44" xfId="0" applyFont="1" applyBorder="1" applyAlignment="1">
      <alignment horizontal="justify"/>
    </xf>
    <xf numFmtId="0" fontId="0" fillId="0" borderId="45" xfId="0" applyFont="1" applyBorder="1" applyAlignment="1">
      <alignment horizontal="justify"/>
    </xf>
    <xf numFmtId="0" fontId="1" fillId="0" borderId="4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7" xfId="0" applyFont="1" applyBorder="1" applyAlignment="1">
      <alignment horizontal="justify"/>
    </xf>
    <xf numFmtId="0" fontId="0" fillId="0" borderId="19" xfId="0" applyFont="1" applyBorder="1" applyAlignment="1">
      <alignment horizontal="justify"/>
    </xf>
    <xf numFmtId="0" fontId="0" fillId="0" borderId="48" xfId="0" applyFont="1" applyBorder="1" applyAlignment="1">
      <alignment horizontal="justify"/>
    </xf>
    <xf numFmtId="0" fontId="0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0" xfId="0" applyFont="1" applyBorder="1" applyAlignment="1">
      <alignment horizontal="justify"/>
    </xf>
    <xf numFmtId="9" fontId="0" fillId="0" borderId="50" xfId="0" applyNumberFormat="1" applyFont="1" applyBorder="1" applyAlignment="1">
      <alignment horizontal="right" indent="1"/>
    </xf>
    <xf numFmtId="4" fontId="0" fillId="0" borderId="0" xfId="0" applyNumberFormat="1" applyFont="1" applyAlignment="1">
      <alignment/>
    </xf>
    <xf numFmtId="9" fontId="0" fillId="0" borderId="13" xfId="0" applyNumberFormat="1" applyFont="1" applyBorder="1" applyAlignment="1">
      <alignment horizontal="right" indent="1"/>
    </xf>
    <xf numFmtId="0" fontId="9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justify"/>
    </xf>
    <xf numFmtId="0" fontId="9" fillId="0" borderId="0" xfId="0" applyFont="1" applyBorder="1" applyAlignment="1">
      <alignment horizontal="justify"/>
    </xf>
    <xf numFmtId="0" fontId="0" fillId="0" borderId="19" xfId="0" applyFont="1" applyBorder="1" applyAlignment="1">
      <alignment horizontal="justify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64" fontId="0" fillId="0" borderId="50" xfId="0" applyNumberFormat="1" applyFont="1" applyBorder="1" applyAlignment="1">
      <alignment horizontal="justify"/>
    </xf>
    <xf numFmtId="164" fontId="0" fillId="0" borderId="50" xfId="0" applyNumberFormat="1" applyFont="1" applyBorder="1" applyAlignment="1">
      <alignment horizontal="right"/>
    </xf>
    <xf numFmtId="164" fontId="0" fillId="0" borderId="46" xfId="0" applyNumberFormat="1" applyFont="1" applyBorder="1" applyAlignment="1">
      <alignment horizontal="justify"/>
    </xf>
    <xf numFmtId="164" fontId="0" fillId="0" borderId="0" xfId="0" applyNumberFormat="1" applyFont="1" applyAlignment="1">
      <alignment horizontal="justify"/>
    </xf>
    <xf numFmtId="0" fontId="0" fillId="0" borderId="0" xfId="0" applyFont="1" applyAlignment="1">
      <alignment/>
    </xf>
    <xf numFmtId="39" fontId="0" fillId="0" borderId="46" xfId="0" applyNumberFormat="1" applyFont="1" applyBorder="1" applyAlignment="1">
      <alignment horizontal="right"/>
    </xf>
    <xf numFmtId="39" fontId="0" fillId="0" borderId="0" xfId="0" applyNumberFormat="1" applyFont="1" applyAlignment="1">
      <alignment horizontal="right"/>
    </xf>
    <xf numFmtId="39" fontId="0" fillId="0" borderId="50" xfId="0" applyNumberFormat="1" applyFont="1" applyBorder="1" applyAlignment="1">
      <alignment horizontal="justify"/>
    </xf>
    <xf numFmtId="39" fontId="0" fillId="0" borderId="50" xfId="0" applyNumberFormat="1" applyFont="1" applyBorder="1" applyAlignment="1">
      <alignment horizontal="right"/>
    </xf>
    <xf numFmtId="171" fontId="0" fillId="0" borderId="52" xfId="0" applyNumberFormat="1" applyFill="1" applyBorder="1" applyAlignment="1" applyProtection="1">
      <alignment/>
      <protection/>
    </xf>
    <xf numFmtId="171" fontId="0" fillId="0" borderId="53" xfId="0" applyNumberFormat="1" applyFill="1" applyBorder="1" applyAlignment="1" applyProtection="1">
      <alignment/>
      <protection/>
    </xf>
    <xf numFmtId="171" fontId="0" fillId="0" borderId="39" xfId="0" applyNumberFormat="1" applyFill="1" applyBorder="1" applyAlignment="1" applyProtection="1">
      <alignment/>
      <protection/>
    </xf>
    <xf numFmtId="171" fontId="0" fillId="0" borderId="40" xfId="0" applyNumberFormat="1" applyFill="1" applyBorder="1" applyAlignment="1" applyProtection="1">
      <alignment/>
      <protection/>
    </xf>
    <xf numFmtId="171" fontId="0" fillId="0" borderId="54" xfId="0" applyNumberFormat="1" applyFill="1" applyBorder="1" applyAlignment="1" applyProtection="1">
      <alignment/>
      <protection/>
    </xf>
    <xf numFmtId="39" fontId="0" fillId="0" borderId="0" xfId="0" applyNumberFormat="1" applyFont="1" applyAlignment="1">
      <alignment horizontal="right"/>
    </xf>
    <xf numFmtId="39" fontId="0" fillId="0" borderId="25" xfId="0" applyNumberFormat="1" applyFont="1" applyBorder="1" applyAlignment="1">
      <alignment horizontal="right"/>
    </xf>
    <xf numFmtId="39" fontId="0" fillId="0" borderId="55" xfId="0" applyNumberFormat="1" applyFont="1" applyBorder="1" applyAlignment="1">
      <alignment horizontal="right"/>
    </xf>
    <xf numFmtId="39" fontId="0" fillId="0" borderId="13" xfId="0" applyNumberFormat="1" applyFont="1" applyBorder="1" applyAlignment="1">
      <alignment horizontal="justify"/>
    </xf>
    <xf numFmtId="171" fontId="0" fillId="0" borderId="10" xfId="0" applyNumberFormat="1" applyFill="1" applyBorder="1" applyAlignment="1" applyProtection="1">
      <alignment/>
      <protection locked="0"/>
    </xf>
    <xf numFmtId="0" fontId="0" fillId="31" borderId="17" xfId="0" applyFont="1" applyFill="1" applyBorder="1" applyAlignment="1" applyProtection="1">
      <alignment horizontal="left"/>
      <protection/>
    </xf>
    <xf numFmtId="15" fontId="0" fillId="32" borderId="0" xfId="0" applyNumberFormat="1" applyFont="1" applyFill="1" applyAlignment="1">
      <alignment horizontal="justify"/>
    </xf>
    <xf numFmtId="0" fontId="1" fillId="24" borderId="0" xfId="0" applyFont="1" applyFill="1" applyBorder="1" applyAlignment="1" applyProtection="1">
      <alignment horizontal="left"/>
      <protection/>
    </xf>
    <xf numFmtId="0" fontId="0" fillId="24" borderId="0" xfId="0" applyFill="1" applyBorder="1" applyAlignment="1" applyProtection="1">
      <alignment horizontal="left"/>
      <protection/>
    </xf>
    <xf numFmtId="0" fontId="0" fillId="31" borderId="0" xfId="0" applyFont="1" applyFill="1" applyBorder="1" applyAlignment="1" applyProtection="1">
      <alignment horizontal="left"/>
      <protection locked="0"/>
    </xf>
    <xf numFmtId="171" fontId="0" fillId="0" borderId="56" xfId="0" applyNumberFormat="1" applyFill="1" applyBorder="1" applyAlignment="1" applyProtection="1">
      <alignment/>
      <protection/>
    </xf>
    <xf numFmtId="171" fontId="0" fillId="0" borderId="57" xfId="0" applyNumberFormat="1" applyFill="1" applyBorder="1" applyAlignment="1" applyProtection="1">
      <alignment/>
      <protection/>
    </xf>
    <xf numFmtId="171" fontId="0" fillId="0" borderId="56" xfId="42" applyFont="1" applyFill="1" applyBorder="1" applyAlignment="1" applyProtection="1">
      <alignment/>
      <protection/>
    </xf>
    <xf numFmtId="171" fontId="0" fillId="0" borderId="57" xfId="42" applyFont="1" applyFill="1" applyBorder="1" applyAlignment="1" applyProtection="1">
      <alignment/>
      <protection/>
    </xf>
    <xf numFmtId="171" fontId="0" fillId="0" borderId="53" xfId="42" applyFont="1" applyFill="1" applyBorder="1" applyAlignment="1" applyProtection="1">
      <alignment/>
      <protection/>
    </xf>
    <xf numFmtId="171" fontId="0" fillId="0" borderId="57" xfId="0" applyNumberFormat="1" applyFill="1" applyBorder="1" applyAlignment="1" applyProtection="1">
      <alignment/>
      <protection locked="0"/>
    </xf>
    <xf numFmtId="171" fontId="0" fillId="0" borderId="58" xfId="0" applyNumberFormat="1" applyFill="1" applyBorder="1" applyAlignment="1" applyProtection="1">
      <alignment/>
      <protection/>
    </xf>
    <xf numFmtId="3" fontId="0" fillId="0" borderId="56" xfId="0" applyNumberFormat="1" applyFill="1" applyBorder="1" applyAlignment="1" applyProtection="1">
      <alignment/>
      <protection locked="0"/>
    </xf>
    <xf numFmtId="3" fontId="0" fillId="0" borderId="57" xfId="0" applyNumberFormat="1" applyFill="1" applyBorder="1" applyAlignment="1" applyProtection="1">
      <alignment/>
      <protection locked="0"/>
    </xf>
    <xf numFmtId="3" fontId="0" fillId="0" borderId="59" xfId="0" applyNumberFormat="1" applyFill="1" applyBorder="1" applyAlignment="1" applyProtection="1">
      <alignment/>
      <protection locked="0"/>
    </xf>
    <xf numFmtId="3" fontId="1" fillId="24" borderId="60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justify"/>
      <protection/>
    </xf>
    <xf numFmtId="0" fontId="10" fillId="0" borderId="0" xfId="0" applyFont="1" applyAlignment="1" applyProtection="1">
      <alignment horizontal="justify"/>
      <protection/>
    </xf>
    <xf numFmtId="0" fontId="0" fillId="0" borderId="0" xfId="0" applyAlignment="1" applyProtection="1">
      <alignment/>
      <protection/>
    </xf>
    <xf numFmtId="170" fontId="7" fillId="0" borderId="61" xfId="0" applyNumberFormat="1" applyFont="1" applyBorder="1" applyAlignment="1" applyProtection="1">
      <alignment horizontal="justify"/>
      <protection/>
    </xf>
    <xf numFmtId="39" fontId="0" fillId="0" borderId="49" xfId="0" applyNumberFormat="1" applyFont="1" applyBorder="1" applyAlignment="1">
      <alignment horizontal="right"/>
    </xf>
    <xf numFmtId="0" fontId="7" fillId="0" borderId="44" xfId="0" applyFont="1" applyBorder="1" applyAlignment="1" applyProtection="1">
      <alignment horizontal="justify"/>
      <protection/>
    </xf>
    <xf numFmtId="0" fontId="0" fillId="24" borderId="11" xfId="0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left" wrapText="1"/>
    </xf>
    <xf numFmtId="0" fontId="0" fillId="0" borderId="62" xfId="0" applyFont="1" applyBorder="1" applyAlignment="1">
      <alignment horizontal="left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0" fillId="0" borderId="44" xfId="0" applyFont="1" applyBorder="1" applyAlignment="1">
      <alignment horizontal="justify"/>
    </xf>
    <xf numFmtId="0" fontId="0" fillId="0" borderId="0" xfId="0" applyFont="1" applyAlignment="1">
      <alignment horizontal="left"/>
    </xf>
    <xf numFmtId="0" fontId="11" fillId="0" borderId="0" xfId="0" applyFont="1" applyAlignment="1" applyProtection="1">
      <alignment horizontal="justify"/>
      <protection/>
    </xf>
    <xf numFmtId="0" fontId="1" fillId="24" borderId="64" xfId="0" applyFont="1" applyFill="1" applyBorder="1" applyAlignment="1" applyProtection="1">
      <alignment horizontal="center" vertical="center" wrapText="1"/>
      <protection/>
    </xf>
    <xf numFmtId="0" fontId="1" fillId="24" borderId="14" xfId="0" applyFont="1" applyFill="1" applyBorder="1" applyAlignment="1" applyProtection="1">
      <alignment horizontal="center" vertical="center" wrapText="1"/>
      <protection/>
    </xf>
    <xf numFmtId="0" fontId="1" fillId="24" borderId="64" xfId="0" applyFont="1" applyFill="1" applyBorder="1" applyAlignment="1" applyProtection="1">
      <alignment horizontal="center" vertical="center" wrapText="1"/>
      <protection/>
    </xf>
    <xf numFmtId="0" fontId="1" fillId="24" borderId="14" xfId="0" applyFont="1" applyFill="1" applyBorder="1" applyAlignment="1" applyProtection="1">
      <alignment horizontal="center" vertical="center" wrapText="1"/>
      <protection/>
    </xf>
    <xf numFmtId="0" fontId="1" fillId="24" borderId="18" xfId="0" applyFont="1" applyFill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1" fillId="24" borderId="0" xfId="0" applyFont="1" applyFill="1" applyBorder="1" applyAlignment="1" applyProtection="1">
      <alignment horizontal="center"/>
      <protection/>
    </xf>
    <xf numFmtId="0" fontId="1" fillId="24" borderId="25" xfId="0" applyFont="1" applyFill="1" applyBorder="1" applyAlignment="1" applyProtection="1">
      <alignment horizontal="right"/>
      <protection/>
    </xf>
    <xf numFmtId="0" fontId="1" fillId="24" borderId="26" xfId="0" applyFont="1" applyFill="1" applyBorder="1" applyAlignment="1" applyProtection="1">
      <alignment horizontal="right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0" fontId="1" fillId="24" borderId="65" xfId="0" applyFont="1" applyFill="1" applyBorder="1" applyAlignment="1" applyProtection="1">
      <alignment horizontal="center" vertical="center" wrapText="1"/>
      <protection/>
    </xf>
    <xf numFmtId="40" fontId="1" fillId="24" borderId="64" xfId="42" applyNumberFormat="1" applyFont="1" applyFill="1" applyBorder="1" applyAlignment="1" applyProtection="1">
      <alignment horizontal="center" vertical="center" wrapText="1"/>
      <protection/>
    </xf>
    <xf numFmtId="40" fontId="1" fillId="24" borderId="14" xfId="42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0</xdr:rowOff>
    </xdr:from>
    <xdr:to>
      <xdr:col>2</xdr:col>
      <xdr:colOff>1809750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733550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U53"/>
  <sheetViews>
    <sheetView zoomScale="68" zoomScaleNormal="68" zoomScaleSheetLayoutView="100" zoomScalePageLayoutView="0" workbookViewId="0" topLeftCell="A7">
      <selection activeCell="K36" sqref="K36"/>
    </sheetView>
  </sheetViews>
  <sheetFormatPr defaultColWidth="9.140625" defaultRowHeight="12.75"/>
  <cols>
    <col min="1" max="1" width="5.28125" style="0" customWidth="1"/>
    <col min="3" max="3" width="9.28125" style="0" customWidth="1"/>
    <col min="4" max="4" width="18.28125" style="0" customWidth="1"/>
    <col min="5" max="5" width="14.421875" style="0" customWidth="1"/>
    <col min="6" max="6" width="12.421875" style="0" customWidth="1"/>
    <col min="7" max="7" width="14.8515625" style="0" customWidth="1"/>
    <col min="8" max="8" width="1.1484375" style="0" customWidth="1"/>
    <col min="9" max="9" width="13.421875" style="0" customWidth="1"/>
    <col min="10" max="10" width="13.421875" style="0" bestFit="1" customWidth="1"/>
    <col min="11" max="11" width="10.00390625" style="0" customWidth="1"/>
    <col min="15" max="15" width="10.7109375" style="0" hidden="1" customWidth="1"/>
    <col min="16" max="16" width="9.421875" style="0" hidden="1" customWidth="1"/>
    <col min="17" max="17" width="10.7109375" style="0" hidden="1" customWidth="1"/>
    <col min="18" max="18" width="0" style="0" hidden="1" customWidth="1"/>
    <col min="19" max="20" width="11.8515625" style="0" hidden="1" customWidth="1"/>
    <col min="21" max="21" width="9.421875" style="0" hidden="1" customWidth="1"/>
  </cols>
  <sheetData>
    <row r="7" spans="1:11" ht="21">
      <c r="A7" s="168" t="s">
        <v>89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</row>
    <row r="8" spans="1:11" ht="12.75">
      <c r="A8" s="169" t="s">
        <v>90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</row>
    <row r="9" spans="1:11" ht="12.75">
      <c r="A9" s="169" t="s">
        <v>91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</row>
    <row r="10" spans="1:13" ht="12.7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58"/>
      <c r="M10" s="58"/>
    </row>
    <row r="11" spans="1:13" ht="12" customHeight="1">
      <c r="A11" s="167" t="s">
        <v>9</v>
      </c>
      <c r="B11" s="167"/>
      <c r="C11" s="167"/>
      <c r="D11" s="84"/>
      <c r="F11" s="84" t="s">
        <v>47</v>
      </c>
      <c r="H11" s="84"/>
      <c r="I11" s="138"/>
      <c r="J11" s="84"/>
      <c r="K11" s="84"/>
      <c r="L11" s="58"/>
      <c r="M11" s="58"/>
    </row>
    <row r="12" spans="1:13" ht="12" customHeight="1">
      <c r="A12" s="167" t="s">
        <v>10</v>
      </c>
      <c r="B12" s="167"/>
      <c r="C12" s="167"/>
      <c r="D12" s="84"/>
      <c r="F12" s="84"/>
      <c r="H12" s="84"/>
      <c r="I12" s="84"/>
      <c r="J12" s="84"/>
      <c r="K12" s="84"/>
      <c r="L12" s="58"/>
      <c r="M12" s="58"/>
    </row>
    <row r="13" spans="1:13" ht="12" customHeight="1">
      <c r="A13" s="181" t="s">
        <v>11</v>
      </c>
      <c r="B13" s="181"/>
      <c r="C13" s="181"/>
      <c r="D13" s="84"/>
      <c r="F13" s="84" t="s">
        <v>59</v>
      </c>
      <c r="H13" s="85"/>
      <c r="I13" s="85"/>
      <c r="J13" s="84"/>
      <c r="K13" s="84"/>
      <c r="L13" s="58"/>
      <c r="M13" s="58"/>
    </row>
    <row r="14" spans="1:13" ht="12" customHeight="1">
      <c r="A14" s="167" t="s">
        <v>12</v>
      </c>
      <c r="B14" s="167"/>
      <c r="C14" s="84"/>
      <c r="D14" s="84"/>
      <c r="F14" s="84"/>
      <c r="H14" s="84"/>
      <c r="I14" s="84"/>
      <c r="J14" s="84"/>
      <c r="K14" s="84"/>
      <c r="L14" s="58"/>
      <c r="M14" s="58"/>
    </row>
    <row r="15" spans="1:13" ht="12" customHeight="1">
      <c r="A15" s="84"/>
      <c r="B15" s="84"/>
      <c r="C15" s="84"/>
      <c r="D15" s="84"/>
      <c r="F15" s="122" t="s">
        <v>2</v>
      </c>
      <c r="H15" s="84"/>
      <c r="I15" s="84"/>
      <c r="J15" s="84"/>
      <c r="K15" s="84"/>
      <c r="L15" s="58"/>
      <c r="M15" s="58"/>
    </row>
    <row r="16" spans="1:13" ht="12" customHeight="1">
      <c r="A16" s="167" t="s">
        <v>60</v>
      </c>
      <c r="B16" s="167"/>
      <c r="C16" s="167"/>
      <c r="D16" s="84"/>
      <c r="E16" s="84"/>
      <c r="F16" s="84"/>
      <c r="G16" s="84"/>
      <c r="H16" s="84"/>
      <c r="I16" s="84"/>
      <c r="J16" s="84"/>
      <c r="K16" s="84"/>
      <c r="L16" s="58"/>
      <c r="M16" s="58"/>
    </row>
    <row r="17" spans="1:13" ht="13.5" thickBo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58"/>
      <c r="M17" s="58"/>
    </row>
    <row r="18" spans="1:13" ht="12.75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8"/>
      <c r="L18" s="58"/>
      <c r="M18" s="58"/>
    </row>
    <row r="19" spans="1:13" ht="12.75">
      <c r="A19" s="177" t="s">
        <v>13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9"/>
      <c r="L19" s="90"/>
      <c r="M19" s="90"/>
    </row>
    <row r="20" spans="1:13" ht="12.75">
      <c r="A20" s="173" t="s">
        <v>14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5"/>
      <c r="L20" s="90"/>
      <c r="M20" s="90"/>
    </row>
    <row r="21" spans="1:13" ht="12.75">
      <c r="A21" s="173"/>
      <c r="B21" s="174"/>
      <c r="C21" s="174"/>
      <c r="D21" s="174"/>
      <c r="E21" s="174"/>
      <c r="F21" s="174"/>
      <c r="G21" s="174"/>
      <c r="H21" s="174"/>
      <c r="I21" s="174"/>
      <c r="J21" s="174"/>
      <c r="K21" s="175"/>
      <c r="L21" s="90"/>
      <c r="M21" s="90"/>
    </row>
    <row r="22" spans="1:13" ht="13.5" thickBot="1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3"/>
      <c r="L22" s="90"/>
      <c r="M22" s="90"/>
    </row>
    <row r="23" spans="1:13" ht="12.75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0"/>
      <c r="M23" s="90"/>
    </row>
    <row r="24" spans="1:13" ht="12.75">
      <c r="A24" s="176" t="s">
        <v>79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90"/>
      <c r="M24" s="90"/>
    </row>
    <row r="25" spans="1:13" ht="12.75">
      <c r="A25" s="161" t="s">
        <v>3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90"/>
      <c r="M25" s="90"/>
    </row>
    <row r="26" spans="1:13" ht="12.75">
      <c r="A26" s="171" t="s">
        <v>16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90"/>
      <c r="M26" s="90"/>
    </row>
    <row r="27" spans="1:13" ht="12.75">
      <c r="A27" s="170" t="s">
        <v>17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90"/>
      <c r="M27" s="90"/>
    </row>
    <row r="28" spans="1:13" ht="13.5" thickBot="1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0"/>
      <c r="M28" s="90"/>
    </row>
    <row r="29" spans="1:21" ht="12.75">
      <c r="A29" s="94"/>
      <c r="B29" s="94"/>
      <c r="C29" s="94"/>
      <c r="D29" s="94"/>
      <c r="E29" s="97" t="s">
        <v>61</v>
      </c>
      <c r="F29" s="98" t="s">
        <v>62</v>
      </c>
      <c r="G29" s="98" t="s">
        <v>63</v>
      </c>
      <c r="H29" s="99"/>
      <c r="I29" s="99" t="s">
        <v>77</v>
      </c>
      <c r="J29" s="98" t="s">
        <v>73</v>
      </c>
      <c r="K29" s="99" t="s">
        <v>48</v>
      </c>
      <c r="L29" s="90"/>
      <c r="M29" s="90"/>
      <c r="O29" t="s">
        <v>61</v>
      </c>
      <c r="P29" t="s">
        <v>62</v>
      </c>
      <c r="Q29" t="s">
        <v>63</v>
      </c>
      <c r="S29" t="s">
        <v>77</v>
      </c>
      <c r="T29" t="s">
        <v>73</v>
      </c>
      <c r="U29" t="s">
        <v>48</v>
      </c>
    </row>
    <row r="30" spans="1:20" ht="12.75">
      <c r="A30" s="94"/>
      <c r="B30" s="94"/>
      <c r="C30" s="94"/>
      <c r="D30" s="94"/>
      <c r="E30" s="89" t="s">
        <v>64</v>
      </c>
      <c r="F30" s="95" t="s">
        <v>65</v>
      </c>
      <c r="G30" s="95" t="s">
        <v>66</v>
      </c>
      <c r="H30" s="100"/>
      <c r="I30" s="100" t="s">
        <v>67</v>
      </c>
      <c r="J30" s="95" t="s">
        <v>74</v>
      </c>
      <c r="K30" s="100"/>
      <c r="L30" s="90"/>
      <c r="M30" s="90"/>
      <c r="O30" t="s">
        <v>64</v>
      </c>
      <c r="P30" t="s">
        <v>65</v>
      </c>
      <c r="Q30" t="s">
        <v>66</v>
      </c>
      <c r="S30" t="s">
        <v>67</v>
      </c>
      <c r="T30" t="s">
        <v>74</v>
      </c>
    </row>
    <row r="31" spans="1:21" ht="13.5" thickBot="1">
      <c r="A31" s="94"/>
      <c r="B31" s="94"/>
      <c r="C31" s="94"/>
      <c r="D31" s="94"/>
      <c r="E31" s="101" t="s">
        <v>27</v>
      </c>
      <c r="F31" s="102" t="s">
        <v>28</v>
      </c>
      <c r="G31" s="103" t="s">
        <v>43</v>
      </c>
      <c r="H31" s="104"/>
      <c r="I31" s="104" t="s">
        <v>44</v>
      </c>
      <c r="J31" s="104" t="s">
        <v>75</v>
      </c>
      <c r="K31" s="104" t="s">
        <v>76</v>
      </c>
      <c r="L31" s="90"/>
      <c r="M31" s="90"/>
      <c r="O31" t="s">
        <v>27</v>
      </c>
      <c r="P31" t="s">
        <v>28</v>
      </c>
      <c r="Q31" t="s">
        <v>43</v>
      </c>
      <c r="S31" t="s">
        <v>44</v>
      </c>
      <c r="T31" t="s">
        <v>75</v>
      </c>
      <c r="U31" t="s">
        <v>76</v>
      </c>
    </row>
    <row r="32" spans="1:13" ht="12.75">
      <c r="A32" s="94"/>
      <c r="B32" s="94"/>
      <c r="C32" s="94"/>
      <c r="D32" s="94"/>
      <c r="E32" s="123"/>
      <c r="F32" s="94"/>
      <c r="G32" s="94"/>
      <c r="H32" s="105"/>
      <c r="I32" s="105"/>
      <c r="J32" s="94"/>
      <c r="K32" s="105"/>
      <c r="L32" s="90"/>
      <c r="M32" s="90"/>
    </row>
    <row r="33" spans="1:11" s="155" customFormat="1" ht="12.75">
      <c r="A33" s="182" t="s">
        <v>95</v>
      </c>
      <c r="B33" s="182"/>
      <c r="C33" s="182"/>
      <c r="D33" s="153"/>
      <c r="E33" s="123">
        <v>1500000</v>
      </c>
      <c r="F33" s="132">
        <v>250000</v>
      </c>
      <c r="G33" s="124">
        <f>SUM(E33:F33)</f>
        <v>1750000</v>
      </c>
      <c r="H33" s="125"/>
      <c r="I33" s="126" t="s">
        <v>94</v>
      </c>
      <c r="J33" s="124"/>
      <c r="K33" s="106"/>
    </row>
    <row r="34" spans="1:11" s="155" customFormat="1" ht="12.75">
      <c r="A34" s="153"/>
      <c r="B34" s="153"/>
      <c r="C34" s="153"/>
      <c r="D34" s="153"/>
      <c r="E34" s="123"/>
      <c r="F34" s="132"/>
      <c r="G34" s="124"/>
      <c r="H34" s="125"/>
      <c r="I34" s="126"/>
      <c r="J34" s="124"/>
      <c r="K34" s="106"/>
    </row>
    <row r="35" spans="1:13" ht="12.75">
      <c r="A35" s="166" t="s">
        <v>68</v>
      </c>
      <c r="B35" s="166"/>
      <c r="C35" s="166"/>
      <c r="D35" s="94"/>
      <c r="E35" s="123"/>
      <c r="F35" s="132"/>
      <c r="G35" s="124"/>
      <c r="H35" s="125"/>
      <c r="I35" s="126"/>
      <c r="J35" s="124"/>
      <c r="K35" s="106"/>
      <c r="L35" s="90"/>
      <c r="M35" s="90"/>
    </row>
    <row r="36" spans="1:21" ht="16.5" customHeight="1">
      <c r="A36" s="94"/>
      <c r="B36" s="162" t="s">
        <v>69</v>
      </c>
      <c r="C36" s="162"/>
      <c r="D36" s="162"/>
      <c r="E36" s="123">
        <f>'Detailed report'!F17+'Detailed report'!F25+'Detailed report'!F33+'Detailed report'!F41+'Detailed report'!F49+'Detailed report'!F57</f>
        <v>515291.4800000001</v>
      </c>
      <c r="F36" s="132">
        <f>'Detailed report'!H17+'Detailed report'!I17+'Detailed report'!H25+'Detailed report'!I25+'Detailed report'!H33+'Detailed report'!I33+'Detailed report'!H41+'Detailed report'!I41</f>
        <v>0</v>
      </c>
      <c r="G36" s="124">
        <f>E36+F36</f>
        <v>515291.4800000001</v>
      </c>
      <c r="H36" s="125"/>
      <c r="I36" s="126">
        <f>'Detailed report'!J17+'Detailed report'!J25+'Detailed report'!J33+'Detailed report'!J41+'Detailed report'!J49+'Detailed report'!J57</f>
        <v>611418.5</v>
      </c>
      <c r="J36" s="124">
        <f>I36-G36</f>
        <v>96127.0199999999</v>
      </c>
      <c r="K36" s="106">
        <f>J36/I36</f>
        <v>0.15721967850171348</v>
      </c>
      <c r="L36" s="90"/>
      <c r="M36" s="90"/>
      <c r="O36" s="80">
        <v>17576</v>
      </c>
      <c r="P36" s="80"/>
      <c r="Q36" s="80">
        <v>17576</v>
      </c>
      <c r="R36" s="80"/>
      <c r="S36" s="80">
        <v>664746</v>
      </c>
      <c r="T36" s="80">
        <v>647170</v>
      </c>
      <c r="U36" s="80">
        <v>0.9735598258582977</v>
      </c>
    </row>
    <row r="37" spans="1:21" ht="16.5" customHeight="1">
      <c r="A37" s="94"/>
      <c r="B37" s="162" t="s">
        <v>25</v>
      </c>
      <c r="C37" s="162"/>
      <c r="D37" s="94"/>
      <c r="E37" s="123">
        <f>'Detailed report'!F18+'Detailed report'!F26+'Detailed report'!F34+'Detailed report'!F42+'Detailed report'!F50+'Detailed report'!F58</f>
        <v>113009.95000000001</v>
      </c>
      <c r="F37" s="132">
        <f>'Detailed report'!H18+'Detailed report'!I18+'Detailed report'!H26+'Detailed report'!I26+'Detailed report'!H34+'Detailed report'!I34+'Detailed report'!H42+'Detailed report'!I42</f>
        <v>0</v>
      </c>
      <c r="G37" s="124">
        <f>E37+F37</f>
        <v>113009.95000000001</v>
      </c>
      <c r="H37" s="125"/>
      <c r="I37" s="126">
        <f>'Detailed report'!J18+'Detailed report'!J26+'Detailed report'!J34+'Detailed report'!J42+'Detailed report'!J50+'Detailed report'!J58</f>
        <v>169000</v>
      </c>
      <c r="J37" s="124">
        <f>I37-G37</f>
        <v>55990.04999999999</v>
      </c>
      <c r="K37" s="106">
        <f>J37/I37</f>
        <v>0.3313020710059171</v>
      </c>
      <c r="L37" s="90"/>
      <c r="M37" s="90"/>
      <c r="O37" s="80">
        <v>2005.09</v>
      </c>
      <c r="P37" s="80"/>
      <c r="Q37" s="80">
        <v>2005.09</v>
      </c>
      <c r="R37" s="80"/>
      <c r="S37" s="80">
        <v>169000</v>
      </c>
      <c r="T37" s="80">
        <v>166994.91</v>
      </c>
      <c r="U37" s="80">
        <v>0.9881355621301775</v>
      </c>
    </row>
    <row r="38" spans="1:21" ht="18" customHeight="1">
      <c r="A38" s="94"/>
      <c r="B38" s="96" t="s">
        <v>71</v>
      </c>
      <c r="C38" s="90"/>
      <c r="D38" s="90"/>
      <c r="E38" s="123">
        <f>'Detailed report'!F19+'Detailed report'!F27+'Detailed report'!F35+'Detailed report'!F43+'Detailed report'!F51+'Detailed report'!F59</f>
        <v>27971.99</v>
      </c>
      <c r="F38" s="132">
        <f>'Detailed report'!H19+'Detailed report'!I19+'Detailed report'!H27+'Detailed report'!I27+'Detailed report'!H35+'Detailed report'!I35+'Detailed report'!H43+'Detailed report'!I43</f>
        <v>0</v>
      </c>
      <c r="G38" s="124">
        <f>E38+F38</f>
        <v>27971.99</v>
      </c>
      <c r="H38" s="125"/>
      <c r="I38" s="126">
        <f>'Detailed report'!J19+'Detailed report'!J27+'Detailed report'!J35+'Detailed report'!J43+'Detailed report'!J51+'Detailed report'!J59</f>
        <v>238918.5</v>
      </c>
      <c r="J38" s="124">
        <f>I38-G38</f>
        <v>210946.51</v>
      </c>
      <c r="K38" s="106">
        <f>J38/I38</f>
        <v>0.8829224610065776</v>
      </c>
      <c r="L38" s="90"/>
      <c r="M38" s="90"/>
      <c r="O38" s="80">
        <v>0</v>
      </c>
      <c r="P38" s="80"/>
      <c r="Q38" s="80">
        <v>0</v>
      </c>
      <c r="R38" s="80"/>
      <c r="S38" s="80">
        <v>238919</v>
      </c>
      <c r="T38" s="80">
        <v>238919</v>
      </c>
      <c r="U38" s="80">
        <v>1</v>
      </c>
    </row>
    <row r="39" spans="1:21" ht="18" customHeight="1">
      <c r="A39" s="94"/>
      <c r="B39" s="163" t="s">
        <v>70</v>
      </c>
      <c r="C39" s="163"/>
      <c r="D39" s="164"/>
      <c r="E39" s="123">
        <f>'Detailed report'!F20+'Detailed report'!F28+'Detailed report'!F36+'Detailed report'!F44+'Detailed report'!F52+'Detailed report'!F60</f>
        <v>5.76</v>
      </c>
      <c r="F39" s="132">
        <f>'Detailed report'!H20+'Detailed report'!I20+'Detailed report'!H28+'Detailed report'!I28+'Detailed report'!H36+'Detailed report'!I36+'Detailed report'!H44+'Detailed report'!I44</f>
        <v>0</v>
      </c>
      <c r="G39" s="124">
        <f>E39+F39</f>
        <v>5.76</v>
      </c>
      <c r="H39" s="125"/>
      <c r="I39" s="126">
        <f>'Detailed report'!J20+'Detailed report'!J28+'Detailed report'!J36+'Detailed report'!J44+'Detailed report'!J52+'Detailed report'!J60</f>
        <v>0</v>
      </c>
      <c r="J39" s="124">
        <f>I39-G39</f>
        <v>-5.76</v>
      </c>
      <c r="K39" s="106" t="e">
        <f>J39/I39</f>
        <v>#DIV/0!</v>
      </c>
      <c r="L39" s="90"/>
      <c r="M39" s="90"/>
      <c r="O39" s="80">
        <v>0</v>
      </c>
      <c r="P39" s="80"/>
      <c r="Q39" s="80">
        <v>0</v>
      </c>
      <c r="R39" s="80"/>
      <c r="S39" s="80">
        <v>42487</v>
      </c>
      <c r="T39" s="80">
        <v>42487</v>
      </c>
      <c r="U39" s="80">
        <v>1</v>
      </c>
    </row>
    <row r="40" spans="1:21" ht="18" customHeight="1">
      <c r="A40" s="94"/>
      <c r="B40" s="90" t="s">
        <v>26</v>
      </c>
      <c r="C40" s="90"/>
      <c r="D40" s="90"/>
      <c r="E40" s="123">
        <f>'Detailed report'!F21+'Detailed report'!F29+'Detailed report'!F37+'Detailed report'!F45+'Detailed report'!F53+'Detailed report'!F61</f>
        <v>642654</v>
      </c>
      <c r="F40" s="132">
        <f>'Detailed report'!H21+'Detailed report'!I21+'Detailed report'!H29+'Detailed report'!I29+'Detailed report'!H37+'Detailed report'!I37+'Detailed report'!H45+'Detailed report'!I45</f>
        <v>0</v>
      </c>
      <c r="G40" s="124">
        <f>E40+F40</f>
        <v>642654</v>
      </c>
      <c r="H40" s="125"/>
      <c r="I40" s="126">
        <f>'Detailed report'!J21+'Detailed report'!J29+'Detailed report'!J37+'Detailed report'!J45+'Detailed report'!J53+'Detailed report'!J61</f>
        <v>709126</v>
      </c>
      <c r="J40" s="124">
        <f>I40-G40</f>
        <v>66472</v>
      </c>
      <c r="K40" s="106">
        <f>J40/I40</f>
        <v>0.09373792527703116</v>
      </c>
      <c r="L40" s="90"/>
      <c r="M40" s="107"/>
      <c r="O40" s="80">
        <v>374529.34</v>
      </c>
      <c r="P40" s="80"/>
      <c r="Q40" s="80">
        <v>374529.34</v>
      </c>
      <c r="R40" s="80"/>
      <c r="S40" s="80">
        <v>709126</v>
      </c>
      <c r="T40" s="80">
        <v>334596.66</v>
      </c>
      <c r="U40" s="80">
        <v>0.4718437343998104</v>
      </c>
    </row>
    <row r="41" spans="1:21" ht="13.5" thickBot="1">
      <c r="A41" s="94"/>
      <c r="B41" s="94"/>
      <c r="C41" s="94"/>
      <c r="D41" s="94"/>
      <c r="E41" s="120"/>
      <c r="F41" s="121"/>
      <c r="G41" s="121"/>
      <c r="H41" s="118"/>
      <c r="I41" s="119"/>
      <c r="J41" s="117"/>
      <c r="K41" s="105"/>
      <c r="L41" s="90"/>
      <c r="M41" s="90"/>
      <c r="O41" s="80"/>
      <c r="P41" s="80"/>
      <c r="Q41" s="80"/>
      <c r="R41" s="80"/>
      <c r="S41" s="80"/>
      <c r="T41" s="80"/>
      <c r="U41" s="80"/>
    </row>
    <row r="42" spans="1:21" ht="13.5" thickBot="1">
      <c r="A42" s="165" t="s">
        <v>72</v>
      </c>
      <c r="B42" s="165"/>
      <c r="C42" s="165"/>
      <c r="D42" s="94"/>
      <c r="E42" s="133">
        <f>SUM(E36:E41)</f>
        <v>1298933.1800000002</v>
      </c>
      <c r="F42" s="134">
        <f>SUM(F36:F41)</f>
        <v>0</v>
      </c>
      <c r="G42" s="134">
        <f>E42+F42</f>
        <v>1298933.1800000002</v>
      </c>
      <c r="H42" s="135"/>
      <c r="I42" s="157">
        <f>SUM(I36:I41)</f>
        <v>1728463</v>
      </c>
      <c r="J42" s="134">
        <f>I42-G42</f>
        <v>429529.81999999983</v>
      </c>
      <c r="K42" s="108">
        <f>J42/I42</f>
        <v>0.24850391359259633</v>
      </c>
      <c r="L42" s="90"/>
      <c r="M42" s="90"/>
      <c r="O42" s="80">
        <v>394110.43</v>
      </c>
      <c r="P42" s="80">
        <v>0</v>
      </c>
      <c r="Q42" s="80">
        <v>394110.43</v>
      </c>
      <c r="R42" s="80"/>
      <c r="S42" s="80">
        <v>1824278</v>
      </c>
      <c r="T42" s="80">
        <v>1430167.57</v>
      </c>
      <c r="U42" s="80">
        <v>0.7839636119056415</v>
      </c>
    </row>
    <row r="43" spans="1:9" s="155" customFormat="1" ht="12.75">
      <c r="A43" s="153"/>
      <c r="B43" s="153"/>
      <c r="C43" s="154"/>
      <c r="D43" s="153"/>
      <c r="E43" s="153"/>
      <c r="F43" s="153"/>
      <c r="G43" s="153"/>
      <c r="H43" s="153"/>
      <c r="I43" s="158"/>
    </row>
    <row r="44" spans="1:9" s="155" customFormat="1" ht="13.5" thickBot="1">
      <c r="A44" s="182" t="s">
        <v>93</v>
      </c>
      <c r="B44" s="182"/>
      <c r="C44" s="182"/>
      <c r="D44" s="182"/>
      <c r="E44" s="156">
        <f>E33-E42</f>
        <v>201066.81999999983</v>
      </c>
      <c r="F44" s="156">
        <f>F33-F42</f>
        <v>250000</v>
      </c>
      <c r="G44" s="156">
        <f>G33-G42</f>
        <v>451066.81999999983</v>
      </c>
      <c r="H44" s="156"/>
      <c r="I44" s="110"/>
    </row>
    <row r="45" spans="1:13" ht="13.5" thickTop="1">
      <c r="A45" s="94"/>
      <c r="B45" s="94"/>
      <c r="C45" s="109"/>
      <c r="D45" s="110"/>
      <c r="E45" s="110"/>
      <c r="F45" s="110"/>
      <c r="G45" s="110"/>
      <c r="H45" s="110"/>
      <c r="I45" s="110"/>
      <c r="J45" s="110"/>
      <c r="K45" s="110"/>
      <c r="L45" s="111"/>
      <c r="M45" s="111"/>
    </row>
    <row r="46" spans="1:13" ht="12.75">
      <c r="A46" s="110"/>
      <c r="B46" s="110"/>
      <c r="C46" s="110"/>
      <c r="D46" s="109"/>
      <c r="E46" s="109"/>
      <c r="F46" s="109"/>
      <c r="G46" s="109"/>
      <c r="H46" s="110"/>
      <c r="I46" s="110"/>
      <c r="J46" s="109"/>
      <c r="K46" s="110"/>
      <c r="L46" s="111"/>
      <c r="M46" s="111"/>
    </row>
    <row r="47" spans="1:13" ht="13.5" customHeight="1" thickBot="1">
      <c r="A47" s="112"/>
      <c r="B47" s="112"/>
      <c r="C47" s="113"/>
      <c r="D47" s="113"/>
      <c r="E47" s="109"/>
      <c r="F47" s="111"/>
      <c r="G47" s="111"/>
      <c r="H47" s="112"/>
      <c r="I47" s="114"/>
      <c r="J47" s="113"/>
      <c r="K47" s="112"/>
      <c r="L47" s="111"/>
      <c r="M47" s="111"/>
    </row>
    <row r="48" spans="1:13" ht="12.75" customHeight="1">
      <c r="A48" s="113"/>
      <c r="B48" s="113"/>
      <c r="C48" s="113"/>
      <c r="D48" s="180" t="s">
        <v>15</v>
      </c>
      <c r="E48" s="180"/>
      <c r="F48" s="111"/>
      <c r="G48" s="180" t="s">
        <v>0</v>
      </c>
      <c r="H48" s="180"/>
      <c r="I48" s="180"/>
      <c r="J48" s="112"/>
      <c r="K48" s="112"/>
      <c r="L48" s="109"/>
      <c r="M48" s="111"/>
    </row>
    <row r="49" spans="1:13" ht="12.75" customHeight="1">
      <c r="A49" s="109"/>
      <c r="B49" s="109"/>
      <c r="C49" s="109"/>
      <c r="D49" s="109"/>
      <c r="E49" s="109"/>
      <c r="F49" s="109"/>
      <c r="G49" s="109"/>
      <c r="H49" s="109"/>
      <c r="I49" s="113"/>
      <c r="J49" s="112"/>
      <c r="K49" s="112"/>
      <c r="L49" s="109"/>
      <c r="M49" s="111"/>
    </row>
    <row r="50" spans="1:13" ht="12.75">
      <c r="A50" s="160" t="s">
        <v>1</v>
      </c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11"/>
      <c r="M50" s="111"/>
    </row>
    <row r="51" spans="1:13" ht="12.75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1"/>
      <c r="M51" s="111"/>
    </row>
    <row r="52" spans="1:13" ht="12.75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1"/>
      <c r="M52" s="111"/>
    </row>
    <row r="53" spans="1:13" ht="12.75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1"/>
      <c r="M53" s="111"/>
    </row>
  </sheetData>
  <sheetProtection selectLockedCells="1"/>
  <mergeCells count="25">
    <mergeCell ref="A14:B14"/>
    <mergeCell ref="A19:K19"/>
    <mergeCell ref="A27:K27"/>
    <mergeCell ref="G48:I48"/>
    <mergeCell ref="D48:E48"/>
    <mergeCell ref="A13:C13"/>
    <mergeCell ref="A44:D44"/>
    <mergeCell ref="A33:C33"/>
    <mergeCell ref="A11:C11"/>
    <mergeCell ref="A7:K7"/>
    <mergeCell ref="A8:K8"/>
    <mergeCell ref="A9:K9"/>
    <mergeCell ref="A26:K26"/>
    <mergeCell ref="A16:C16"/>
    <mergeCell ref="A12:C12"/>
    <mergeCell ref="A20:K20"/>
    <mergeCell ref="A24:K24"/>
    <mergeCell ref="A21:K21"/>
    <mergeCell ref="A50:K50"/>
    <mergeCell ref="A25:K25"/>
    <mergeCell ref="B37:C37"/>
    <mergeCell ref="B39:D39"/>
    <mergeCell ref="A42:C42"/>
    <mergeCell ref="A35:C35"/>
    <mergeCell ref="B36:D36"/>
  </mergeCells>
  <printOptions/>
  <pageMargins left="0.59" right="0.55" top="0.3" bottom="0.6" header="0.52" footer="0.5"/>
  <pageSetup fitToHeight="1" fitToWidth="1" horizontalDpi="600" verticalDpi="600" orientation="portrait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0"/>
  <sheetViews>
    <sheetView tabSelected="1" zoomScale="50" zoomScaleNormal="50" zoomScaleSheetLayoutView="75" zoomScalePageLayoutView="0" workbookViewId="0" topLeftCell="A1">
      <selection activeCell="W19" sqref="W19"/>
    </sheetView>
  </sheetViews>
  <sheetFormatPr defaultColWidth="12.00390625" defaultRowHeight="12.75"/>
  <cols>
    <col min="1" max="1" width="1.7109375" style="1" customWidth="1"/>
    <col min="2" max="2" width="2.8515625" style="1" bestFit="1" customWidth="1"/>
    <col min="3" max="3" width="61.421875" style="5" customWidth="1"/>
    <col min="4" max="5" width="0.42578125" style="1" customWidth="1"/>
    <col min="6" max="9" width="14.7109375" style="1" customWidth="1"/>
    <col min="10" max="10" width="16.00390625" style="1" customWidth="1"/>
    <col min="11" max="12" width="14.7109375" style="1" customWidth="1"/>
    <col min="13" max="13" width="11.421875" style="7" customWidth="1"/>
    <col min="14" max="14" width="2.00390625" style="1" customWidth="1"/>
    <col min="15" max="15" width="0.85546875" style="1" customWidth="1"/>
    <col min="16" max="16" width="12.00390625" style="1" customWidth="1"/>
    <col min="17" max="17" width="15.7109375" style="1" customWidth="1"/>
    <col min="18" max="18" width="20.421875" style="1" customWidth="1"/>
    <col min="19" max="16384" width="12.00390625" style="1" customWidth="1"/>
  </cols>
  <sheetData>
    <row r="1" spans="3:9" ht="19.5" customHeight="1">
      <c r="C1" s="3" t="s">
        <v>35</v>
      </c>
      <c r="D1" s="2"/>
      <c r="F1" s="35" t="s">
        <v>18</v>
      </c>
      <c r="G1" s="35"/>
      <c r="H1" s="35"/>
      <c r="I1" s="141"/>
    </row>
    <row r="2" spans="3:9" ht="19.5" customHeight="1">
      <c r="C2" s="3" t="s">
        <v>36</v>
      </c>
      <c r="D2" s="2"/>
      <c r="F2" s="55" t="s">
        <v>19</v>
      </c>
      <c r="G2" s="55"/>
      <c r="H2" s="55"/>
      <c r="I2" s="141"/>
    </row>
    <row r="3" spans="3:9" ht="19.5" customHeight="1">
      <c r="C3" s="3" t="s">
        <v>53</v>
      </c>
      <c r="D3" s="2"/>
      <c r="F3" s="55" t="s">
        <v>20</v>
      </c>
      <c r="G3" s="55"/>
      <c r="H3" s="55"/>
      <c r="I3" s="141"/>
    </row>
    <row r="4" spans="3:9" ht="19.5" customHeight="1">
      <c r="C4" s="3" t="s">
        <v>29</v>
      </c>
      <c r="D4" s="2"/>
      <c r="F4" s="137"/>
      <c r="G4" s="55"/>
      <c r="H4" s="55"/>
      <c r="I4" s="141"/>
    </row>
    <row r="5" spans="3:9" ht="19.5" customHeight="1">
      <c r="C5" s="3" t="s">
        <v>30</v>
      </c>
      <c r="D5" s="2"/>
      <c r="F5" s="137" t="s">
        <v>23</v>
      </c>
      <c r="G5" s="55"/>
      <c r="H5" s="55"/>
      <c r="I5" s="141"/>
    </row>
    <row r="7" spans="2:17" s="4" customFormat="1" ht="17.25">
      <c r="B7" s="56" t="s">
        <v>78</v>
      </c>
      <c r="C7" s="56"/>
      <c r="D7" s="57"/>
      <c r="E7" s="57"/>
      <c r="F7" s="57"/>
      <c r="G7" s="57"/>
      <c r="M7" s="19"/>
      <c r="Q7" s="4" t="s">
        <v>92</v>
      </c>
    </row>
    <row r="8" ht="12.75">
      <c r="B8" s="2" t="s">
        <v>6</v>
      </c>
    </row>
    <row r="9" ht="12.75">
      <c r="B9" s="2"/>
    </row>
    <row r="10" spans="3:13" s="2" customFormat="1" ht="12.75">
      <c r="C10" s="192"/>
      <c r="F10" s="26"/>
      <c r="G10" s="25" t="s">
        <v>34</v>
      </c>
      <c r="H10" s="24"/>
      <c r="I10" s="24"/>
      <c r="J10" s="187" t="s">
        <v>33</v>
      </c>
      <c r="K10" s="188"/>
      <c r="L10" s="188"/>
      <c r="M10" s="188"/>
    </row>
    <row r="11" ht="3" customHeight="1">
      <c r="C11" s="192"/>
    </row>
    <row r="12" spans="1:18" s="6" customFormat="1" ht="12.75" customHeight="1">
      <c r="A12" s="189" t="s">
        <v>32</v>
      </c>
      <c r="B12" s="189"/>
      <c r="C12" s="189"/>
      <c r="E12" s="193"/>
      <c r="F12" s="185" t="s">
        <v>39</v>
      </c>
      <c r="G12" s="185" t="s">
        <v>40</v>
      </c>
      <c r="H12" s="185" t="s">
        <v>41</v>
      </c>
      <c r="I12" s="185" t="s">
        <v>80</v>
      </c>
      <c r="J12" s="185" t="s">
        <v>42</v>
      </c>
      <c r="K12" s="185" t="s">
        <v>49</v>
      </c>
      <c r="L12" s="185" t="s">
        <v>38</v>
      </c>
      <c r="M12" s="185" t="s">
        <v>37</v>
      </c>
      <c r="Q12" s="194" t="s">
        <v>7</v>
      </c>
      <c r="R12" s="183" t="s">
        <v>39</v>
      </c>
    </row>
    <row r="13" spans="1:18" s="6" customFormat="1" ht="39.75" customHeight="1">
      <c r="A13" s="189"/>
      <c r="B13" s="189"/>
      <c r="C13" s="189"/>
      <c r="E13" s="193"/>
      <c r="F13" s="186"/>
      <c r="G13" s="186"/>
      <c r="H13" s="186"/>
      <c r="I13" s="186"/>
      <c r="J13" s="186"/>
      <c r="K13" s="186"/>
      <c r="L13" s="186"/>
      <c r="M13" s="186"/>
      <c r="Q13" s="195"/>
      <c r="R13" s="184"/>
    </row>
    <row r="14" spans="3:18" s="7" customFormat="1" ht="12.75">
      <c r="C14" s="8"/>
      <c r="F14" s="9" t="s">
        <v>27</v>
      </c>
      <c r="G14" s="9" t="s">
        <v>81</v>
      </c>
      <c r="H14" s="9" t="s">
        <v>43</v>
      </c>
      <c r="I14" s="10" t="s">
        <v>44</v>
      </c>
      <c r="J14" s="10" t="s">
        <v>85</v>
      </c>
      <c r="K14" s="10" t="s">
        <v>83</v>
      </c>
      <c r="L14" s="11" t="s">
        <v>82</v>
      </c>
      <c r="M14" s="18" t="s">
        <v>84</v>
      </c>
      <c r="Q14" s="65" t="s">
        <v>8</v>
      </c>
      <c r="R14" s="66" t="s">
        <v>27</v>
      </c>
    </row>
    <row r="15" ht="3" customHeight="1" thickBot="1">
      <c r="C15" s="12"/>
    </row>
    <row r="16" spans="2:14" ht="13.5" thickBot="1">
      <c r="B16" s="36" t="s">
        <v>21</v>
      </c>
      <c r="C16" s="37"/>
      <c r="N16" s="22"/>
    </row>
    <row r="17" spans="3:18" ht="12.75">
      <c r="C17" s="159" t="s">
        <v>50</v>
      </c>
      <c r="F17" s="129">
        <f>R17</f>
        <v>115627.4</v>
      </c>
      <c r="G17" s="127">
        <v>18686.5</v>
      </c>
      <c r="H17" s="59"/>
      <c r="I17" s="142"/>
      <c r="J17" s="43">
        <f aca="true" t="shared" si="0" ref="J17:K21">Q17+G17</f>
        <v>148026.5</v>
      </c>
      <c r="K17" s="39">
        <f t="shared" si="0"/>
        <v>115627.4</v>
      </c>
      <c r="L17" s="38">
        <f>J17-K17</f>
        <v>32399.100000000006</v>
      </c>
      <c r="M17" s="40">
        <f aca="true" t="shared" si="1" ref="M17:M22">L17/J17</f>
        <v>0.2188736476239052</v>
      </c>
      <c r="N17" s="22"/>
      <c r="Q17" s="67">
        <v>129340</v>
      </c>
      <c r="R17" s="77">
        <v>115627.4</v>
      </c>
    </row>
    <row r="18" spans="3:18" ht="12.75">
      <c r="C18" s="14" t="s">
        <v>54</v>
      </c>
      <c r="F18" s="130">
        <f>R18</f>
        <v>49645.17</v>
      </c>
      <c r="G18" s="128">
        <v>5625</v>
      </c>
      <c r="H18" s="60"/>
      <c r="I18" s="143"/>
      <c r="J18" s="45">
        <f t="shared" si="0"/>
        <v>50000</v>
      </c>
      <c r="K18" s="49">
        <f t="shared" si="0"/>
        <v>49645.17</v>
      </c>
      <c r="L18" s="50">
        <f>J18-K18</f>
        <v>354.83000000000175</v>
      </c>
      <c r="M18" s="51">
        <f t="shared" si="1"/>
        <v>0.007096600000000035</v>
      </c>
      <c r="N18" s="22"/>
      <c r="Q18" s="69">
        <v>44375</v>
      </c>
      <c r="R18" s="78">
        <v>49645.17</v>
      </c>
    </row>
    <row r="19" spans="3:18" ht="12.75">
      <c r="C19" s="14" t="s">
        <v>51</v>
      </c>
      <c r="F19" s="130">
        <f>R19</f>
        <v>0</v>
      </c>
      <c r="G19" s="62">
        <v>0</v>
      </c>
      <c r="H19" s="60"/>
      <c r="I19" s="143"/>
      <c r="J19" s="45">
        <f t="shared" si="0"/>
        <v>0</v>
      </c>
      <c r="K19" s="49">
        <f t="shared" si="0"/>
        <v>0</v>
      </c>
      <c r="L19" s="50">
        <f>J19-K19</f>
        <v>0</v>
      </c>
      <c r="M19" s="51" t="e">
        <f t="shared" si="1"/>
        <v>#DIV/0!</v>
      </c>
      <c r="N19" s="22"/>
      <c r="Q19" s="69">
        <v>0</v>
      </c>
      <c r="R19" s="78">
        <v>0</v>
      </c>
    </row>
    <row r="20" spans="3:18" ht="12.75">
      <c r="C20" s="14" t="s">
        <v>52</v>
      </c>
      <c r="F20" s="130">
        <f>R20</f>
        <v>0</v>
      </c>
      <c r="G20" s="62"/>
      <c r="H20" s="60"/>
      <c r="I20" s="143"/>
      <c r="J20" s="45">
        <f t="shared" si="0"/>
        <v>0</v>
      </c>
      <c r="K20" s="49">
        <f t="shared" si="0"/>
        <v>0</v>
      </c>
      <c r="L20" s="50">
        <f>J20-K20</f>
        <v>0</v>
      </c>
      <c r="M20" s="51" t="e">
        <f t="shared" si="1"/>
        <v>#DIV/0!</v>
      </c>
      <c r="N20" s="22"/>
      <c r="Q20" s="69">
        <v>0</v>
      </c>
      <c r="R20" s="78">
        <v>0</v>
      </c>
    </row>
    <row r="21" spans="3:18" ht="13.5" thickBot="1">
      <c r="C21" s="14" t="s">
        <v>26</v>
      </c>
      <c r="F21" s="131">
        <f>R21</f>
        <v>556251.02</v>
      </c>
      <c r="G21" s="63"/>
      <c r="H21" s="61"/>
      <c r="I21" s="128"/>
      <c r="J21" s="45">
        <f t="shared" si="0"/>
        <v>554326</v>
      </c>
      <c r="K21" s="49">
        <f t="shared" si="0"/>
        <v>556251.02</v>
      </c>
      <c r="L21" s="53">
        <f>J21-K21</f>
        <v>-1925.0200000000186</v>
      </c>
      <c r="M21" s="54">
        <f t="shared" si="1"/>
        <v>-0.0034727218279496518</v>
      </c>
      <c r="N21" s="22"/>
      <c r="Q21" s="71">
        <v>554326</v>
      </c>
      <c r="R21" s="79">
        <v>556251.02</v>
      </c>
    </row>
    <row r="22" spans="3:18" s="2" customFormat="1" ht="13.5" thickBot="1">
      <c r="C22" s="15" t="s">
        <v>31</v>
      </c>
      <c r="F22" s="73">
        <f aca="true" t="shared" si="2" ref="F22:L22">SUBTOTAL(9,F17:F21)</f>
        <v>721523.5900000001</v>
      </c>
      <c r="G22" s="73">
        <f t="shared" si="2"/>
        <v>24311.5</v>
      </c>
      <c r="H22" s="73">
        <f t="shared" si="2"/>
        <v>0</v>
      </c>
      <c r="I22" s="73"/>
      <c r="J22" s="73">
        <f t="shared" si="2"/>
        <v>752352.5</v>
      </c>
      <c r="K22" s="73">
        <f t="shared" si="2"/>
        <v>721523.5900000001</v>
      </c>
      <c r="L22" s="73">
        <f t="shared" si="2"/>
        <v>30828.90999999999</v>
      </c>
      <c r="M22" s="20">
        <f t="shared" si="1"/>
        <v>0.040976683137226216</v>
      </c>
      <c r="N22" s="23"/>
      <c r="Q22" s="73">
        <f>SUBTOTAL(9,Q17:Q21)</f>
        <v>728041</v>
      </c>
      <c r="R22" s="73">
        <f>SUBTOTAL(9,R17:R21)</f>
        <v>721523.5900000001</v>
      </c>
    </row>
    <row r="23" spans="3:18" ht="3" customHeight="1" thickBot="1">
      <c r="C23" s="16"/>
      <c r="F23" s="33"/>
      <c r="G23" s="33"/>
      <c r="H23" s="33"/>
      <c r="I23" s="33"/>
      <c r="J23" s="33"/>
      <c r="K23" s="33"/>
      <c r="L23" s="33"/>
      <c r="M23" s="21"/>
      <c r="N23" s="22"/>
      <c r="Q23" s="74"/>
      <c r="R23" s="74"/>
    </row>
    <row r="24" spans="2:18" ht="13.5" thickBot="1">
      <c r="B24" s="36" t="s">
        <v>22</v>
      </c>
      <c r="C24" s="37"/>
      <c r="F24" s="33"/>
      <c r="G24" s="33"/>
      <c r="H24" s="33"/>
      <c r="I24" s="33"/>
      <c r="J24" s="33"/>
      <c r="K24" s="33"/>
      <c r="L24" s="33"/>
      <c r="M24" s="21"/>
      <c r="N24" s="22"/>
      <c r="Q24" s="74"/>
      <c r="R24" s="74"/>
    </row>
    <row r="25" spans="3:18" ht="12.75">
      <c r="C25" s="13" t="s">
        <v>50</v>
      </c>
      <c r="F25" s="59">
        <f>R25</f>
        <v>325117.67000000004</v>
      </c>
      <c r="G25" s="64">
        <v>45033</v>
      </c>
      <c r="H25" s="81"/>
      <c r="I25" s="144"/>
      <c r="J25" s="43">
        <f aca="true" t="shared" si="3" ref="J25:K29">Q25+G25</f>
        <v>356732</v>
      </c>
      <c r="K25" s="39">
        <f t="shared" si="3"/>
        <v>325117.67000000004</v>
      </c>
      <c r="L25" s="38">
        <f>J25-K25</f>
        <v>31614.329999999958</v>
      </c>
      <c r="M25" s="40">
        <f aca="true" t="shared" si="4" ref="M25:M30">L25/J25</f>
        <v>0.08862207483488994</v>
      </c>
      <c r="N25" s="22"/>
      <c r="Q25" s="67">
        <v>311699</v>
      </c>
      <c r="R25" s="68">
        <v>325117.67000000004</v>
      </c>
    </row>
    <row r="26" spans="3:18" ht="12.75">
      <c r="C26" s="14" t="s">
        <v>54</v>
      </c>
      <c r="F26" s="60">
        <f>R26</f>
        <v>46473.12</v>
      </c>
      <c r="G26" s="62">
        <v>15000</v>
      </c>
      <c r="H26" s="60"/>
      <c r="I26" s="143"/>
      <c r="J26" s="45">
        <f t="shared" si="3"/>
        <v>88000</v>
      </c>
      <c r="K26" s="49">
        <f t="shared" si="3"/>
        <v>46473.12</v>
      </c>
      <c r="L26" s="50">
        <f>J26-K26</f>
        <v>41526.88</v>
      </c>
      <c r="M26" s="51">
        <f t="shared" si="4"/>
        <v>0.4718963636363636</v>
      </c>
      <c r="N26" s="22"/>
      <c r="Q26" s="69">
        <v>73000</v>
      </c>
      <c r="R26" s="70">
        <v>46473.12</v>
      </c>
    </row>
    <row r="27" spans="3:18" ht="12.75">
      <c r="C27" s="14" t="s">
        <v>51</v>
      </c>
      <c r="F27" s="60">
        <f>R27</f>
        <v>1571.99</v>
      </c>
      <c r="G27" s="62">
        <f>32552.13+23319</f>
        <v>55871.130000000005</v>
      </c>
      <c r="H27" s="82"/>
      <c r="I27" s="145"/>
      <c r="J27" s="45">
        <f t="shared" si="3"/>
        <v>172918.5</v>
      </c>
      <c r="K27" s="49">
        <f t="shared" si="3"/>
        <v>1571.99</v>
      </c>
      <c r="L27" s="50">
        <f>J27-K27</f>
        <v>171346.51</v>
      </c>
      <c r="M27" s="51">
        <f t="shared" si="4"/>
        <v>0.990909069879741</v>
      </c>
      <c r="N27" s="22"/>
      <c r="Q27" s="69">
        <v>117047.37</v>
      </c>
      <c r="R27" s="70">
        <v>1571.99</v>
      </c>
    </row>
    <row r="28" spans="3:18" ht="12.75">
      <c r="C28" s="14" t="s">
        <v>52</v>
      </c>
      <c r="F28" s="60">
        <f>R28</f>
        <v>5.76</v>
      </c>
      <c r="G28" s="62"/>
      <c r="H28" s="82"/>
      <c r="I28" s="145"/>
      <c r="J28" s="45">
        <f t="shared" si="3"/>
        <v>0</v>
      </c>
      <c r="K28" s="49">
        <f t="shared" si="3"/>
        <v>5.76</v>
      </c>
      <c r="L28" s="50">
        <f>J28-K28</f>
        <v>-5.76</v>
      </c>
      <c r="M28" s="51" t="e">
        <f t="shared" si="4"/>
        <v>#DIV/0!</v>
      </c>
      <c r="N28" s="22"/>
      <c r="Q28" s="69">
        <v>0</v>
      </c>
      <c r="R28" s="70">
        <v>5.76</v>
      </c>
    </row>
    <row r="29" spans="3:18" ht="13.5" thickBot="1">
      <c r="C29" s="14" t="s">
        <v>26</v>
      </c>
      <c r="F29" s="61">
        <f>R29</f>
        <v>75000</v>
      </c>
      <c r="G29" s="62"/>
      <c r="H29" s="83"/>
      <c r="I29" s="146"/>
      <c r="J29" s="45">
        <f t="shared" si="3"/>
        <v>78200</v>
      </c>
      <c r="K29" s="49">
        <f t="shared" si="3"/>
        <v>75000</v>
      </c>
      <c r="L29" s="53">
        <f>J29-K29</f>
        <v>3200</v>
      </c>
      <c r="M29" s="54">
        <f t="shared" si="4"/>
        <v>0.04092071611253197</v>
      </c>
      <c r="N29" s="22"/>
      <c r="Q29" s="71">
        <v>78200</v>
      </c>
      <c r="R29" s="72">
        <v>75000</v>
      </c>
    </row>
    <row r="30" spans="3:18" s="2" customFormat="1" ht="13.5" thickBot="1">
      <c r="C30" s="15" t="s">
        <v>31</v>
      </c>
      <c r="F30" s="73">
        <f aca="true" t="shared" si="5" ref="F30:L30">SUBTOTAL(9,F25:F29)</f>
        <v>448168.54000000004</v>
      </c>
      <c r="G30" s="73">
        <f t="shared" si="5"/>
        <v>115904.13</v>
      </c>
      <c r="H30" s="73">
        <f t="shared" si="5"/>
        <v>0</v>
      </c>
      <c r="I30" s="73"/>
      <c r="J30" s="73">
        <f t="shared" si="5"/>
        <v>695850.5</v>
      </c>
      <c r="K30" s="73">
        <f t="shared" si="5"/>
        <v>448168.54000000004</v>
      </c>
      <c r="L30" s="73">
        <f t="shared" si="5"/>
        <v>247681.95999999996</v>
      </c>
      <c r="M30" s="20">
        <f t="shared" si="4"/>
        <v>0.35594134084835743</v>
      </c>
      <c r="N30" s="23"/>
      <c r="Q30" s="73">
        <f>SUBTOTAL(9,Q25:Q29)</f>
        <v>579946.37</v>
      </c>
      <c r="R30" s="73">
        <f>SUBTOTAL(9,R25:R29)</f>
        <v>448168.54000000004</v>
      </c>
    </row>
    <row r="31" spans="3:18" ht="3" customHeight="1" thickBot="1">
      <c r="C31" s="16"/>
      <c r="F31" s="33"/>
      <c r="G31" s="33"/>
      <c r="H31" s="33"/>
      <c r="I31" s="33"/>
      <c r="J31" s="33"/>
      <c r="K31" s="33"/>
      <c r="L31" s="33"/>
      <c r="M31" s="21"/>
      <c r="N31" s="22"/>
      <c r="Q31" s="74"/>
      <c r="R31" s="74"/>
    </row>
    <row r="32" spans="2:18" ht="13.5" thickBot="1">
      <c r="B32" s="36" t="s">
        <v>24</v>
      </c>
      <c r="C32" s="37"/>
      <c r="F32" s="33"/>
      <c r="G32" s="33"/>
      <c r="H32" s="33"/>
      <c r="I32" s="33"/>
      <c r="J32" s="33"/>
      <c r="K32" s="33"/>
      <c r="L32" s="33"/>
      <c r="M32" s="21"/>
      <c r="N32" s="22"/>
      <c r="Q32" s="74"/>
      <c r="R32" s="74"/>
    </row>
    <row r="33" spans="3:18" ht="12.75">
      <c r="C33" s="13" t="s">
        <v>50</v>
      </c>
      <c r="F33" s="59">
        <f>R33</f>
        <v>38878.009999999995</v>
      </c>
      <c r="G33" s="64">
        <f>-13920+20000+2500</f>
        <v>8580</v>
      </c>
      <c r="H33" s="59"/>
      <c r="I33" s="142"/>
      <c r="J33" s="43">
        <f aca="true" t="shared" si="6" ref="J33:K37">Q33+G33</f>
        <v>66660</v>
      </c>
      <c r="K33" s="39">
        <f t="shared" si="6"/>
        <v>38878.009999999995</v>
      </c>
      <c r="L33" s="38">
        <f>J33-K33</f>
        <v>27781.990000000005</v>
      </c>
      <c r="M33" s="40">
        <f aca="true" t="shared" si="7" ref="M33:M38">L33/J33</f>
        <v>0.41677152715271537</v>
      </c>
      <c r="N33" s="22"/>
      <c r="Q33" s="67">
        <v>58080</v>
      </c>
      <c r="R33" s="68">
        <v>38878.009999999995</v>
      </c>
    </row>
    <row r="34" spans="3:18" ht="12.75">
      <c r="C34" s="14" t="s">
        <v>54</v>
      </c>
      <c r="F34" s="60">
        <f>R34</f>
        <v>0</v>
      </c>
      <c r="G34" s="62"/>
      <c r="H34" s="60"/>
      <c r="I34" s="143"/>
      <c r="J34" s="45">
        <f t="shared" si="6"/>
        <v>0</v>
      </c>
      <c r="K34" s="49">
        <f t="shared" si="6"/>
        <v>0</v>
      </c>
      <c r="L34" s="50">
        <f>J34-K34</f>
        <v>0</v>
      </c>
      <c r="M34" s="51" t="e">
        <f t="shared" si="7"/>
        <v>#DIV/0!</v>
      </c>
      <c r="N34" s="22"/>
      <c r="Q34" s="69">
        <v>0</v>
      </c>
      <c r="R34" s="70">
        <v>0</v>
      </c>
    </row>
    <row r="35" spans="3:18" ht="12.75">
      <c r="C35" s="14" t="s">
        <v>51</v>
      </c>
      <c r="F35" s="60">
        <f>R35</f>
        <v>26400</v>
      </c>
      <c r="G35" s="62"/>
      <c r="H35" s="60"/>
      <c r="I35" s="143"/>
      <c r="J35" s="45">
        <f t="shared" si="6"/>
        <v>66000</v>
      </c>
      <c r="K35" s="49">
        <f t="shared" si="6"/>
        <v>26400</v>
      </c>
      <c r="L35" s="50">
        <f>J35-K35</f>
        <v>39600</v>
      </c>
      <c r="M35" s="51">
        <f t="shared" si="7"/>
        <v>0.6</v>
      </c>
      <c r="N35" s="22"/>
      <c r="Q35" s="69">
        <v>66000</v>
      </c>
      <c r="R35" s="70">
        <v>26400</v>
      </c>
    </row>
    <row r="36" spans="3:18" ht="12.75">
      <c r="C36" s="14" t="s">
        <v>52</v>
      </c>
      <c r="F36" s="60">
        <f>R36</f>
        <v>0</v>
      </c>
      <c r="G36" s="62"/>
      <c r="H36" s="60"/>
      <c r="I36" s="143"/>
      <c r="J36" s="45">
        <f t="shared" si="6"/>
        <v>0</v>
      </c>
      <c r="K36" s="49">
        <f t="shared" si="6"/>
        <v>0</v>
      </c>
      <c r="L36" s="50">
        <f>J36-K36</f>
        <v>0</v>
      </c>
      <c r="M36" s="51" t="e">
        <f t="shared" si="7"/>
        <v>#DIV/0!</v>
      </c>
      <c r="N36" s="22"/>
      <c r="Q36" s="69">
        <v>0</v>
      </c>
      <c r="R36" s="70">
        <v>0</v>
      </c>
    </row>
    <row r="37" spans="3:18" ht="13.5" thickBot="1">
      <c r="C37" s="14" t="s">
        <v>26</v>
      </c>
      <c r="F37" s="61">
        <f>R37</f>
        <v>11402.98</v>
      </c>
      <c r="G37" s="62"/>
      <c r="H37" s="61"/>
      <c r="I37" s="128"/>
      <c r="J37" s="45">
        <f t="shared" si="6"/>
        <v>76600</v>
      </c>
      <c r="K37" s="49">
        <f t="shared" si="6"/>
        <v>11402.98</v>
      </c>
      <c r="L37" s="53">
        <f>J37-K37</f>
        <v>65197.020000000004</v>
      </c>
      <c r="M37" s="54">
        <f t="shared" si="7"/>
        <v>0.8511360313315928</v>
      </c>
      <c r="N37" s="22"/>
      <c r="Q37" s="71">
        <v>76600</v>
      </c>
      <c r="R37" s="72">
        <v>11402.98</v>
      </c>
    </row>
    <row r="38" spans="3:18" s="2" customFormat="1" ht="13.5" thickBot="1">
      <c r="C38" s="15" t="s">
        <v>31</v>
      </c>
      <c r="F38" s="73">
        <f aca="true" t="shared" si="8" ref="F38:L38">SUBTOTAL(9,F33:F37)</f>
        <v>76680.98999999999</v>
      </c>
      <c r="G38" s="73">
        <f t="shared" si="8"/>
        <v>8580</v>
      </c>
      <c r="H38" s="73">
        <f t="shared" si="8"/>
        <v>0</v>
      </c>
      <c r="I38" s="73"/>
      <c r="J38" s="73">
        <f t="shared" si="8"/>
        <v>209260</v>
      </c>
      <c r="K38" s="73">
        <f t="shared" si="8"/>
        <v>76680.98999999999</v>
      </c>
      <c r="L38" s="73">
        <f t="shared" si="8"/>
        <v>132579.01</v>
      </c>
      <c r="M38" s="20">
        <f t="shared" si="7"/>
        <v>0.6335611679250693</v>
      </c>
      <c r="N38" s="23"/>
      <c r="Q38" s="73">
        <f>SUBTOTAL(9,Q33:Q37)</f>
        <v>200680</v>
      </c>
      <c r="R38" s="73">
        <f>SUBTOTAL(9,R33:R37)</f>
        <v>76680.98999999999</v>
      </c>
    </row>
    <row r="39" spans="3:18" ht="4.5" customHeight="1" thickBot="1">
      <c r="C39" s="16"/>
      <c r="F39" s="33"/>
      <c r="G39" s="33"/>
      <c r="H39" s="33"/>
      <c r="I39" s="33"/>
      <c r="J39" s="33"/>
      <c r="K39" s="33"/>
      <c r="L39" s="33"/>
      <c r="M39" s="21"/>
      <c r="N39" s="22"/>
      <c r="Q39" s="74"/>
      <c r="R39" s="74"/>
    </row>
    <row r="40" spans="2:18" ht="13.5" thickBot="1">
      <c r="B40" s="36" t="s">
        <v>86</v>
      </c>
      <c r="C40" s="37"/>
      <c r="F40" s="33"/>
      <c r="G40" s="33"/>
      <c r="H40" s="33"/>
      <c r="I40" s="33"/>
      <c r="J40" s="33"/>
      <c r="K40" s="33"/>
      <c r="L40" s="33"/>
      <c r="M40" s="21"/>
      <c r="N40" s="22"/>
      <c r="Q40" s="74"/>
      <c r="R40" s="74"/>
    </row>
    <row r="41" spans="3:18" ht="12.75">
      <c r="C41" s="13" t="s">
        <v>50</v>
      </c>
      <c r="F41" s="59">
        <f>R41</f>
        <v>35668.4</v>
      </c>
      <c r="G41" s="64">
        <v>5000</v>
      </c>
      <c r="H41" s="81"/>
      <c r="I41" s="144"/>
      <c r="J41" s="43">
        <f>Q41+G41</f>
        <v>40000</v>
      </c>
      <c r="K41" s="39">
        <f>F41+H41</f>
        <v>35668.4</v>
      </c>
      <c r="L41" s="38">
        <f>J41-K41</f>
        <v>4331.5999999999985</v>
      </c>
      <c r="M41" s="40">
        <f aca="true" t="shared" si="9" ref="M41:M46">L41/J41</f>
        <v>0.10828999999999997</v>
      </c>
      <c r="N41" s="22"/>
      <c r="Q41" s="67">
        <v>35000</v>
      </c>
      <c r="R41" s="68">
        <v>35668.4</v>
      </c>
    </row>
    <row r="42" spans="3:18" ht="12.75">
      <c r="C42" s="14" t="s">
        <v>54</v>
      </c>
      <c r="F42" s="60">
        <f>R42</f>
        <v>16891.66</v>
      </c>
      <c r="G42" s="62">
        <v>4000</v>
      </c>
      <c r="H42" s="82"/>
      <c r="I42" s="145"/>
      <c r="J42" s="45">
        <f>Q42+G42</f>
        <v>31000</v>
      </c>
      <c r="K42" s="49">
        <f>F42+H42</f>
        <v>16891.66</v>
      </c>
      <c r="L42" s="50">
        <f>J42-K42</f>
        <v>14108.34</v>
      </c>
      <c r="M42" s="51">
        <f t="shared" si="9"/>
        <v>0.45510774193548387</v>
      </c>
      <c r="N42" s="22"/>
      <c r="Q42" s="69">
        <v>27000</v>
      </c>
      <c r="R42" s="70">
        <v>16891.66</v>
      </c>
    </row>
    <row r="43" spans="3:18" ht="12.75">
      <c r="C43" s="14" t="s">
        <v>51</v>
      </c>
      <c r="F43" s="60">
        <f>R43</f>
        <v>0</v>
      </c>
      <c r="G43" s="62"/>
      <c r="H43" s="82"/>
      <c r="I43" s="145"/>
      <c r="J43" s="45">
        <f>Q43+G43</f>
        <v>0</v>
      </c>
      <c r="K43" s="49">
        <f>F43+H43</f>
        <v>0</v>
      </c>
      <c r="L43" s="50">
        <f>J43-K43</f>
        <v>0</v>
      </c>
      <c r="M43" s="51" t="e">
        <f t="shared" si="9"/>
        <v>#DIV/0!</v>
      </c>
      <c r="N43" s="22"/>
      <c r="Q43" s="69">
        <v>0</v>
      </c>
      <c r="R43" s="70">
        <v>0</v>
      </c>
    </row>
    <row r="44" spans="3:18" ht="12.75">
      <c r="C44" s="14" t="s">
        <v>52</v>
      </c>
      <c r="F44" s="60">
        <f>R44</f>
        <v>0</v>
      </c>
      <c r="G44" s="62"/>
      <c r="H44" s="82"/>
      <c r="I44" s="145"/>
      <c r="J44" s="45">
        <f>Q44+G44</f>
        <v>0</v>
      </c>
      <c r="K44" s="49">
        <f>F44+H44</f>
        <v>0</v>
      </c>
      <c r="L44" s="50">
        <f>J44-K44</f>
        <v>0</v>
      </c>
      <c r="M44" s="51" t="e">
        <f t="shared" si="9"/>
        <v>#DIV/0!</v>
      </c>
      <c r="N44" s="22"/>
      <c r="Q44" s="69">
        <v>0</v>
      </c>
      <c r="R44" s="70">
        <v>0</v>
      </c>
    </row>
    <row r="45" spans="3:18" ht="13.5" thickBot="1">
      <c r="C45" s="14" t="s">
        <v>26</v>
      </c>
      <c r="F45" s="61"/>
      <c r="G45" s="62"/>
      <c r="H45" s="136"/>
      <c r="I45" s="147"/>
      <c r="J45" s="45">
        <f>Q45+G45</f>
        <v>0</v>
      </c>
      <c r="K45" s="52">
        <f>F45+H45</f>
        <v>0</v>
      </c>
      <c r="L45" s="53">
        <f>J45-K45</f>
        <v>0</v>
      </c>
      <c r="M45" s="54" t="e">
        <f t="shared" si="9"/>
        <v>#DIV/0!</v>
      </c>
      <c r="N45" s="22"/>
      <c r="Q45" s="71"/>
      <c r="R45" s="72"/>
    </row>
    <row r="46" spans="3:18" s="2" customFormat="1" ht="13.5" thickBot="1">
      <c r="C46" s="15" t="s">
        <v>31</v>
      </c>
      <c r="F46" s="73">
        <f aca="true" t="shared" si="10" ref="F46:L46">SUBTOTAL(9,F41:F45)</f>
        <v>52560.06</v>
      </c>
      <c r="G46" s="73">
        <f t="shared" si="10"/>
        <v>9000</v>
      </c>
      <c r="H46" s="73">
        <f t="shared" si="10"/>
        <v>0</v>
      </c>
      <c r="I46" s="73"/>
      <c r="J46" s="73">
        <f t="shared" si="10"/>
        <v>71000</v>
      </c>
      <c r="K46" s="73">
        <f t="shared" si="10"/>
        <v>52560.06</v>
      </c>
      <c r="L46" s="73">
        <f t="shared" si="10"/>
        <v>18439.94</v>
      </c>
      <c r="M46" s="20">
        <f t="shared" si="9"/>
        <v>0.25971746478873237</v>
      </c>
      <c r="N46" s="23"/>
      <c r="Q46" s="73">
        <f>SUBTOTAL(9,Q41:Q45)</f>
        <v>62000</v>
      </c>
      <c r="R46" s="73">
        <f>SUBTOTAL(9,R41:R45)</f>
        <v>52560.06</v>
      </c>
    </row>
    <row r="47" spans="3:18" ht="3" customHeight="1">
      <c r="C47" s="16"/>
      <c r="F47" s="33"/>
      <c r="G47" s="33"/>
      <c r="H47" s="33"/>
      <c r="I47" s="33"/>
      <c r="J47" s="33"/>
      <c r="K47" s="33"/>
      <c r="L47" s="33"/>
      <c r="M47" s="21"/>
      <c r="N47" s="22"/>
      <c r="Q47" s="74"/>
      <c r="R47" s="74"/>
    </row>
    <row r="48" spans="2:18" ht="13.5" hidden="1" thickBot="1">
      <c r="B48" s="36" t="s">
        <v>4</v>
      </c>
      <c r="C48" s="37"/>
      <c r="F48" s="33"/>
      <c r="G48" s="33"/>
      <c r="H48" s="33"/>
      <c r="I48" s="33"/>
      <c r="J48" s="33"/>
      <c r="K48" s="33"/>
      <c r="L48" s="33"/>
      <c r="M48" s="21"/>
      <c r="N48" s="22"/>
      <c r="Q48" s="74"/>
      <c r="R48" s="74"/>
    </row>
    <row r="49" spans="3:18" ht="12.75" hidden="1">
      <c r="C49" s="13" t="s">
        <v>50</v>
      </c>
      <c r="F49" s="59">
        <f>R49</f>
        <v>0</v>
      </c>
      <c r="G49" s="64"/>
      <c r="H49" s="59"/>
      <c r="I49" s="148"/>
      <c r="J49" s="45">
        <f aca="true" t="shared" si="11" ref="J49:K53">Q49+G49</f>
        <v>0</v>
      </c>
      <c r="K49" s="39">
        <f t="shared" si="11"/>
        <v>0</v>
      </c>
      <c r="L49" s="38">
        <f>J49-K49</f>
        <v>0</v>
      </c>
      <c r="M49" s="40" t="e">
        <f aca="true" t="shared" si="12" ref="M49:M54">L49/J49</f>
        <v>#DIV/0!</v>
      </c>
      <c r="N49" s="22"/>
      <c r="Q49" s="67">
        <v>0</v>
      </c>
      <c r="R49" s="68">
        <v>0</v>
      </c>
    </row>
    <row r="50" spans="3:18" ht="12.75" hidden="1">
      <c r="C50" s="14" t="s">
        <v>54</v>
      </c>
      <c r="F50" s="60">
        <f>R50</f>
        <v>0</v>
      </c>
      <c r="G50" s="62"/>
      <c r="H50" s="60"/>
      <c r="I50" s="143"/>
      <c r="J50" s="45">
        <f t="shared" si="11"/>
        <v>0</v>
      </c>
      <c r="K50" s="49">
        <f t="shared" si="11"/>
        <v>0</v>
      </c>
      <c r="L50" s="50">
        <f>J50-K50</f>
        <v>0</v>
      </c>
      <c r="M50" s="51" t="e">
        <f t="shared" si="12"/>
        <v>#DIV/0!</v>
      </c>
      <c r="N50" s="22"/>
      <c r="Q50" s="69">
        <v>0</v>
      </c>
      <c r="R50" s="70">
        <v>0</v>
      </c>
    </row>
    <row r="51" spans="3:18" ht="12.75" hidden="1">
      <c r="C51" s="14" t="s">
        <v>51</v>
      </c>
      <c r="F51" s="60">
        <f>R51</f>
        <v>0</v>
      </c>
      <c r="G51" s="62"/>
      <c r="H51" s="60"/>
      <c r="I51" s="143"/>
      <c r="J51" s="45">
        <f t="shared" si="11"/>
        <v>0</v>
      </c>
      <c r="K51" s="49">
        <f t="shared" si="11"/>
        <v>0</v>
      </c>
      <c r="L51" s="50">
        <f>J51-K51</f>
        <v>0</v>
      </c>
      <c r="M51" s="51" t="e">
        <f t="shared" si="12"/>
        <v>#DIV/0!</v>
      </c>
      <c r="N51" s="22"/>
      <c r="Q51" s="69">
        <v>0</v>
      </c>
      <c r="R51" s="70">
        <v>0</v>
      </c>
    </row>
    <row r="52" spans="3:18" ht="12.75" hidden="1">
      <c r="C52" s="14" t="s">
        <v>52</v>
      </c>
      <c r="F52" s="60">
        <f>R52</f>
        <v>0</v>
      </c>
      <c r="G52" s="62"/>
      <c r="H52" s="60"/>
      <c r="I52" s="143"/>
      <c r="J52" s="45">
        <f t="shared" si="11"/>
        <v>0</v>
      </c>
      <c r="K52" s="49">
        <f t="shared" si="11"/>
        <v>0</v>
      </c>
      <c r="L52" s="50">
        <f>J52-K52</f>
        <v>0</v>
      </c>
      <c r="M52" s="51" t="e">
        <f t="shared" si="12"/>
        <v>#DIV/0!</v>
      </c>
      <c r="N52" s="22"/>
      <c r="Q52" s="69">
        <v>0</v>
      </c>
      <c r="R52" s="70">
        <v>0</v>
      </c>
    </row>
    <row r="53" spans="3:18" ht="13.5" hidden="1" thickBot="1">
      <c r="C53" s="14" t="s">
        <v>26</v>
      </c>
      <c r="F53" s="61">
        <f>R53</f>
        <v>0</v>
      </c>
      <c r="G53" s="62"/>
      <c r="H53" s="61"/>
      <c r="I53" s="128"/>
      <c r="J53" s="45">
        <f t="shared" si="11"/>
        <v>0</v>
      </c>
      <c r="K53" s="49">
        <f t="shared" si="11"/>
        <v>0</v>
      </c>
      <c r="L53" s="53">
        <f>J53-K53</f>
        <v>0</v>
      </c>
      <c r="M53" s="54" t="e">
        <f t="shared" si="12"/>
        <v>#DIV/0!</v>
      </c>
      <c r="N53" s="22"/>
      <c r="Q53" s="71"/>
      <c r="R53" s="72">
        <v>0</v>
      </c>
    </row>
    <row r="54" spans="3:18" s="2" customFormat="1" ht="13.5" hidden="1" thickBot="1">
      <c r="C54" s="15" t="s">
        <v>31</v>
      </c>
      <c r="F54" s="73">
        <f aca="true" t="shared" si="13" ref="F54:L54">SUBTOTAL(9,F49:F53)</f>
        <v>0</v>
      </c>
      <c r="G54" s="73">
        <f>SUM(G49:G53)</f>
        <v>0</v>
      </c>
      <c r="H54" s="73">
        <f>SUM(H49:H53)</f>
        <v>0</v>
      </c>
      <c r="I54" s="73"/>
      <c r="J54" s="73">
        <f t="shared" si="13"/>
        <v>0</v>
      </c>
      <c r="K54" s="73">
        <f t="shared" si="13"/>
        <v>0</v>
      </c>
      <c r="L54" s="73">
        <f t="shared" si="13"/>
        <v>0</v>
      </c>
      <c r="M54" s="20" t="e">
        <f t="shared" si="12"/>
        <v>#DIV/0!</v>
      </c>
      <c r="N54" s="23"/>
      <c r="Q54" s="73">
        <f>SUBTOTAL(9,Q49:Q53)</f>
        <v>0</v>
      </c>
      <c r="R54" s="73">
        <f>SUBTOTAL(9,R49:R53)</f>
        <v>0</v>
      </c>
    </row>
    <row r="55" spans="3:18" ht="3" customHeight="1" hidden="1" thickBot="1">
      <c r="C55" s="16"/>
      <c r="F55" s="33"/>
      <c r="G55" s="33"/>
      <c r="H55" s="33"/>
      <c r="I55" s="33"/>
      <c r="J55" s="33"/>
      <c r="K55" s="33"/>
      <c r="L55" s="33"/>
      <c r="M55" s="21"/>
      <c r="N55" s="22"/>
      <c r="Q55" s="74"/>
      <c r="R55" s="74"/>
    </row>
    <row r="56" spans="2:18" ht="13.5" hidden="1" thickBot="1">
      <c r="B56" s="36" t="s">
        <v>5</v>
      </c>
      <c r="C56" s="37"/>
      <c r="F56" s="33"/>
      <c r="G56" s="33"/>
      <c r="H56" s="33"/>
      <c r="I56" s="33"/>
      <c r="J56" s="33"/>
      <c r="K56" s="33"/>
      <c r="L56" s="33"/>
      <c r="M56" s="21"/>
      <c r="N56" s="22"/>
      <c r="Q56" s="74"/>
      <c r="R56" s="74"/>
    </row>
    <row r="57" spans="3:18" ht="12.75" hidden="1">
      <c r="C57" s="13" t="s">
        <v>50</v>
      </c>
      <c r="F57" s="59">
        <f>R57</f>
        <v>0</v>
      </c>
      <c r="G57" s="64"/>
      <c r="H57" s="81"/>
      <c r="I57" s="144"/>
      <c r="J57" s="43">
        <f aca="true" t="shared" si="14" ref="J57:K61">Q57+G57</f>
        <v>0</v>
      </c>
      <c r="K57" s="39">
        <f t="shared" si="14"/>
        <v>0</v>
      </c>
      <c r="L57" s="38">
        <f>J57-K57</f>
        <v>0</v>
      </c>
      <c r="M57" s="40" t="e">
        <f aca="true" t="shared" si="15" ref="M57:M62">L57/J57</f>
        <v>#DIV/0!</v>
      </c>
      <c r="N57" s="22"/>
      <c r="Q57" s="67">
        <v>0</v>
      </c>
      <c r="R57" s="68">
        <v>0</v>
      </c>
    </row>
    <row r="58" spans="3:18" ht="12.75" hidden="1">
      <c r="C58" s="14" t="s">
        <v>54</v>
      </c>
      <c r="F58" s="60">
        <f>R58</f>
        <v>0</v>
      </c>
      <c r="G58" s="62"/>
      <c r="H58" s="82"/>
      <c r="I58" s="145"/>
      <c r="J58" s="45">
        <f t="shared" si="14"/>
        <v>0</v>
      </c>
      <c r="K58" s="49">
        <f t="shared" si="14"/>
        <v>0</v>
      </c>
      <c r="L58" s="50">
        <f>J58-K58</f>
        <v>0</v>
      </c>
      <c r="M58" s="51" t="e">
        <f t="shared" si="15"/>
        <v>#DIV/0!</v>
      </c>
      <c r="N58" s="22"/>
      <c r="Q58" s="69">
        <v>0</v>
      </c>
      <c r="R58" s="70">
        <v>0</v>
      </c>
    </row>
    <row r="59" spans="3:18" ht="12.75" hidden="1">
      <c r="C59" s="14" t="s">
        <v>51</v>
      </c>
      <c r="F59" s="60">
        <f>R59</f>
        <v>0</v>
      </c>
      <c r="G59" s="62"/>
      <c r="H59" s="82"/>
      <c r="I59" s="145"/>
      <c r="J59" s="45">
        <f t="shared" si="14"/>
        <v>0</v>
      </c>
      <c r="K59" s="49">
        <f t="shared" si="14"/>
        <v>0</v>
      </c>
      <c r="L59" s="50">
        <f>J59-K59</f>
        <v>0</v>
      </c>
      <c r="M59" s="51" t="e">
        <f t="shared" si="15"/>
        <v>#DIV/0!</v>
      </c>
      <c r="N59" s="22"/>
      <c r="Q59" s="69">
        <v>0</v>
      </c>
      <c r="R59" s="70">
        <v>0</v>
      </c>
    </row>
    <row r="60" spans="3:18" ht="12.75" hidden="1">
      <c r="C60" s="14" t="s">
        <v>52</v>
      </c>
      <c r="F60" s="60">
        <f>R60</f>
        <v>0</v>
      </c>
      <c r="G60" s="62"/>
      <c r="H60" s="82"/>
      <c r="I60" s="145"/>
      <c r="J60" s="45">
        <f t="shared" si="14"/>
        <v>0</v>
      </c>
      <c r="K60" s="49">
        <f t="shared" si="14"/>
        <v>0</v>
      </c>
      <c r="L60" s="50">
        <f>J60-K60</f>
        <v>0</v>
      </c>
      <c r="M60" s="51" t="e">
        <f t="shared" si="15"/>
        <v>#DIV/0!</v>
      </c>
      <c r="N60" s="22"/>
      <c r="Q60" s="69">
        <v>0</v>
      </c>
      <c r="R60" s="70">
        <v>0</v>
      </c>
    </row>
    <row r="61" spans="3:18" ht="13.5" hidden="1" thickBot="1">
      <c r="C61" s="14" t="s">
        <v>26</v>
      </c>
      <c r="F61" s="61">
        <f>R61</f>
        <v>0</v>
      </c>
      <c r="G61" s="62"/>
      <c r="H61" s="83"/>
      <c r="I61" s="146"/>
      <c r="J61" s="45">
        <f t="shared" si="14"/>
        <v>0</v>
      </c>
      <c r="K61" s="49">
        <f t="shared" si="14"/>
        <v>0</v>
      </c>
      <c r="L61" s="53">
        <f>J61-K61</f>
        <v>0</v>
      </c>
      <c r="M61" s="54" t="e">
        <f t="shared" si="15"/>
        <v>#DIV/0!</v>
      </c>
      <c r="N61" s="22"/>
      <c r="Q61" s="71">
        <v>0</v>
      </c>
      <c r="R61" s="72">
        <v>0</v>
      </c>
    </row>
    <row r="62" spans="3:18" s="2" customFormat="1" ht="13.5" hidden="1" thickBot="1">
      <c r="C62" s="15" t="s">
        <v>31</v>
      </c>
      <c r="F62" s="73">
        <f aca="true" t="shared" si="16" ref="F62:L62">SUBTOTAL(9,F57:F61)</f>
        <v>0</v>
      </c>
      <c r="G62" s="73">
        <f t="shared" si="16"/>
        <v>0</v>
      </c>
      <c r="H62" s="73">
        <f t="shared" si="16"/>
        <v>0</v>
      </c>
      <c r="I62" s="73"/>
      <c r="J62" s="73">
        <f t="shared" si="16"/>
        <v>0</v>
      </c>
      <c r="K62" s="73">
        <f t="shared" si="16"/>
        <v>0</v>
      </c>
      <c r="L62" s="73">
        <f t="shared" si="16"/>
        <v>0</v>
      </c>
      <c r="M62" s="20" t="e">
        <f t="shared" si="15"/>
        <v>#DIV/0!</v>
      </c>
      <c r="N62" s="23"/>
      <c r="Q62" s="73">
        <f>SUBTOTAL(9,Q57:Q61)</f>
        <v>0</v>
      </c>
      <c r="R62" s="73">
        <f>SUBTOTAL(9,R57:R61)</f>
        <v>0</v>
      </c>
    </row>
    <row r="63" spans="3:18" ht="3" customHeight="1">
      <c r="C63" s="16"/>
      <c r="F63" s="33"/>
      <c r="G63" s="33"/>
      <c r="H63" s="33"/>
      <c r="I63" s="33"/>
      <c r="J63" s="33"/>
      <c r="K63" s="33"/>
      <c r="L63" s="33"/>
      <c r="M63" s="21"/>
      <c r="N63" s="22"/>
      <c r="Q63" s="74"/>
      <c r="R63" s="74"/>
    </row>
    <row r="64" spans="2:18" ht="13.5" hidden="1" thickBot="1">
      <c r="B64" s="36" t="s">
        <v>55</v>
      </c>
      <c r="C64" s="37"/>
      <c r="F64" s="33"/>
      <c r="G64" s="33"/>
      <c r="H64" s="33"/>
      <c r="I64" s="33"/>
      <c r="J64" s="33"/>
      <c r="K64" s="33"/>
      <c r="L64" s="33"/>
      <c r="M64" s="21"/>
      <c r="N64" s="22"/>
      <c r="Q64" s="74"/>
      <c r="R64" s="74"/>
    </row>
    <row r="65" spans="3:18" ht="12.75" hidden="1">
      <c r="C65" s="13" t="s">
        <v>50</v>
      </c>
      <c r="F65" s="42"/>
      <c r="G65" s="43"/>
      <c r="H65" s="28"/>
      <c r="I65" s="149"/>
      <c r="J65" s="43"/>
      <c r="K65" s="39">
        <f>F65+H65</f>
        <v>0</v>
      </c>
      <c r="L65" s="38">
        <f aca="true" t="shared" si="17" ref="L65:L70">J65-K65</f>
        <v>0</v>
      </c>
      <c r="M65" s="40" t="e">
        <f aca="true" t="shared" si="18" ref="M65:M70">L65/J65</f>
        <v>#DIV/0!</v>
      </c>
      <c r="N65" s="22"/>
      <c r="Q65" s="74"/>
      <c r="R65" s="74"/>
    </row>
    <row r="66" spans="3:18" ht="12.75" hidden="1">
      <c r="C66" s="14" t="s">
        <v>54</v>
      </c>
      <c r="F66" s="44"/>
      <c r="G66" s="45"/>
      <c r="H66" s="29"/>
      <c r="I66" s="150"/>
      <c r="J66" s="45"/>
      <c r="K66" s="49">
        <f>F66+H66</f>
        <v>0</v>
      </c>
      <c r="L66" s="50">
        <f t="shared" si="17"/>
        <v>0</v>
      </c>
      <c r="M66" s="51" t="e">
        <f t="shared" si="18"/>
        <v>#DIV/0!</v>
      </c>
      <c r="N66" s="22"/>
      <c r="Q66" s="74"/>
      <c r="R66" s="74"/>
    </row>
    <row r="67" spans="3:18" ht="12.75" hidden="1">
      <c r="C67" s="14" t="s">
        <v>51</v>
      </c>
      <c r="F67" s="44"/>
      <c r="G67" s="45"/>
      <c r="H67" s="29"/>
      <c r="I67" s="150"/>
      <c r="J67" s="45"/>
      <c r="K67" s="49">
        <f>F67+H67</f>
        <v>0</v>
      </c>
      <c r="L67" s="50">
        <f t="shared" si="17"/>
        <v>0</v>
      </c>
      <c r="M67" s="51" t="e">
        <f t="shared" si="18"/>
        <v>#DIV/0!</v>
      </c>
      <c r="N67" s="22"/>
      <c r="Q67" s="74"/>
      <c r="R67" s="74"/>
    </row>
    <row r="68" spans="3:18" ht="12.75" hidden="1">
      <c r="C68" s="14" t="s">
        <v>52</v>
      </c>
      <c r="F68" s="44"/>
      <c r="G68" s="45"/>
      <c r="H68" s="29"/>
      <c r="I68" s="150"/>
      <c r="J68" s="45"/>
      <c r="K68" s="49">
        <f>F68+H68</f>
        <v>0</v>
      </c>
      <c r="L68" s="50">
        <f t="shared" si="17"/>
        <v>0</v>
      </c>
      <c r="M68" s="51" t="e">
        <f t="shared" si="18"/>
        <v>#DIV/0!</v>
      </c>
      <c r="N68" s="22"/>
      <c r="Q68" s="74"/>
      <c r="R68" s="74"/>
    </row>
    <row r="69" spans="3:18" ht="13.5" hidden="1" thickBot="1">
      <c r="C69" s="14" t="s">
        <v>26</v>
      </c>
      <c r="F69" s="46"/>
      <c r="G69" s="47"/>
      <c r="H69" s="48"/>
      <c r="I69" s="151"/>
      <c r="J69" s="47"/>
      <c r="K69" s="52">
        <f>F69+H69</f>
        <v>0</v>
      </c>
      <c r="L69" s="53">
        <f t="shared" si="17"/>
        <v>0</v>
      </c>
      <c r="M69" s="54" t="e">
        <f t="shared" si="18"/>
        <v>#DIV/0!</v>
      </c>
      <c r="N69" s="22"/>
      <c r="Q69" s="74"/>
      <c r="R69" s="74"/>
    </row>
    <row r="70" spans="3:18" s="2" customFormat="1" ht="13.5" hidden="1" thickBot="1">
      <c r="C70" s="15" t="s">
        <v>31</v>
      </c>
      <c r="F70" s="31">
        <f>SUM(F65:F69)</f>
        <v>0</v>
      </c>
      <c r="G70" s="31">
        <f>SUM(G65:G69)</f>
        <v>0</v>
      </c>
      <c r="H70" s="31">
        <f>SUM(H65:H69)</f>
        <v>0</v>
      </c>
      <c r="I70" s="31"/>
      <c r="J70" s="31">
        <f>SUM(J65:J69)</f>
        <v>0</v>
      </c>
      <c r="K70" s="31">
        <f>SUM(K65:K69)</f>
        <v>0</v>
      </c>
      <c r="L70" s="32">
        <f t="shared" si="17"/>
        <v>0</v>
      </c>
      <c r="M70" s="20" t="e">
        <f t="shared" si="18"/>
        <v>#DIV/0!</v>
      </c>
      <c r="N70" s="23"/>
      <c r="Q70" s="75"/>
      <c r="R70" s="75"/>
    </row>
    <row r="71" spans="3:18" ht="3" customHeight="1" hidden="1" thickBot="1">
      <c r="C71" s="16"/>
      <c r="F71" s="33"/>
      <c r="G71" s="33"/>
      <c r="H71" s="33"/>
      <c r="I71" s="33"/>
      <c r="J71" s="33"/>
      <c r="K71" s="33"/>
      <c r="L71" s="33"/>
      <c r="M71" s="21"/>
      <c r="N71" s="22"/>
      <c r="Q71" s="74"/>
      <c r="R71" s="74"/>
    </row>
    <row r="72" spans="2:18" ht="13.5" hidden="1" thickBot="1">
      <c r="B72" s="36" t="s">
        <v>56</v>
      </c>
      <c r="C72" s="37"/>
      <c r="F72" s="33"/>
      <c r="G72" s="33"/>
      <c r="H72" s="33"/>
      <c r="I72" s="33"/>
      <c r="J72" s="33"/>
      <c r="K72" s="33"/>
      <c r="L72" s="33"/>
      <c r="M72" s="21"/>
      <c r="N72" s="22"/>
      <c r="Q72" s="74"/>
      <c r="R72" s="74"/>
    </row>
    <row r="73" spans="3:18" ht="12.75" hidden="1">
      <c r="C73" s="13" t="s">
        <v>50</v>
      </c>
      <c r="F73" s="42"/>
      <c r="G73" s="43"/>
      <c r="H73" s="28"/>
      <c r="I73" s="149"/>
      <c r="J73" s="43"/>
      <c r="K73" s="39">
        <f>F73+H73</f>
        <v>0</v>
      </c>
      <c r="L73" s="38">
        <f aca="true" t="shared" si="19" ref="L73:L78">J73-K73</f>
        <v>0</v>
      </c>
      <c r="M73" s="40" t="e">
        <f aca="true" t="shared" si="20" ref="M73:M78">L73/J73</f>
        <v>#DIV/0!</v>
      </c>
      <c r="N73" s="22"/>
      <c r="Q73" s="74"/>
      <c r="R73" s="74"/>
    </row>
    <row r="74" spans="3:18" ht="12.75" hidden="1">
      <c r="C74" s="14" t="s">
        <v>54</v>
      </c>
      <c r="F74" s="44"/>
      <c r="G74" s="45"/>
      <c r="H74" s="29"/>
      <c r="I74" s="150"/>
      <c r="J74" s="45"/>
      <c r="K74" s="49">
        <f>F74+H74</f>
        <v>0</v>
      </c>
      <c r="L74" s="50">
        <f t="shared" si="19"/>
        <v>0</v>
      </c>
      <c r="M74" s="51" t="e">
        <f t="shared" si="20"/>
        <v>#DIV/0!</v>
      </c>
      <c r="N74" s="22"/>
      <c r="Q74" s="74"/>
      <c r="R74" s="74"/>
    </row>
    <row r="75" spans="3:18" ht="12.75" hidden="1">
      <c r="C75" s="14" t="s">
        <v>51</v>
      </c>
      <c r="F75" s="44"/>
      <c r="G75" s="45"/>
      <c r="H75" s="29"/>
      <c r="I75" s="150"/>
      <c r="J75" s="45"/>
      <c r="K75" s="49">
        <f>F75+H75</f>
        <v>0</v>
      </c>
      <c r="L75" s="50">
        <f t="shared" si="19"/>
        <v>0</v>
      </c>
      <c r="M75" s="51" t="e">
        <f t="shared" si="20"/>
        <v>#DIV/0!</v>
      </c>
      <c r="N75" s="22"/>
      <c r="Q75" s="74"/>
      <c r="R75" s="74"/>
    </row>
    <row r="76" spans="3:18" ht="12.75" hidden="1">
      <c r="C76" s="14" t="s">
        <v>52</v>
      </c>
      <c r="F76" s="44"/>
      <c r="G76" s="45"/>
      <c r="H76" s="29"/>
      <c r="I76" s="150"/>
      <c r="J76" s="45"/>
      <c r="K76" s="49">
        <f>F76+H76</f>
        <v>0</v>
      </c>
      <c r="L76" s="50">
        <f t="shared" si="19"/>
        <v>0</v>
      </c>
      <c r="M76" s="51" t="e">
        <f t="shared" si="20"/>
        <v>#DIV/0!</v>
      </c>
      <c r="N76" s="22"/>
      <c r="Q76" s="74"/>
      <c r="R76" s="74"/>
    </row>
    <row r="77" spans="3:18" ht="13.5" hidden="1" thickBot="1">
      <c r="C77" s="14" t="s">
        <v>26</v>
      </c>
      <c r="F77" s="46"/>
      <c r="G77" s="47"/>
      <c r="H77" s="48"/>
      <c r="I77" s="151"/>
      <c r="J77" s="47"/>
      <c r="K77" s="52">
        <f>F77+H77</f>
        <v>0</v>
      </c>
      <c r="L77" s="53">
        <f t="shared" si="19"/>
        <v>0</v>
      </c>
      <c r="M77" s="54" t="e">
        <f t="shared" si="20"/>
        <v>#DIV/0!</v>
      </c>
      <c r="N77" s="22"/>
      <c r="Q77" s="74"/>
      <c r="R77" s="74"/>
    </row>
    <row r="78" spans="3:18" s="2" customFormat="1" ht="13.5" hidden="1" thickBot="1">
      <c r="C78" s="15" t="s">
        <v>31</v>
      </c>
      <c r="F78" s="31">
        <f>SUM(F73:F77)</f>
        <v>0</v>
      </c>
      <c r="G78" s="31">
        <f>SUM(G73:G77)</f>
        <v>0</v>
      </c>
      <c r="H78" s="31">
        <f>SUM(H73:H77)</f>
        <v>0</v>
      </c>
      <c r="I78" s="31"/>
      <c r="J78" s="31">
        <f>SUM(J73:J77)</f>
        <v>0</v>
      </c>
      <c r="K78" s="31">
        <f>SUM(K73:K77)</f>
        <v>0</v>
      </c>
      <c r="L78" s="32">
        <f t="shared" si="19"/>
        <v>0</v>
      </c>
      <c r="M78" s="20" t="e">
        <f t="shared" si="20"/>
        <v>#DIV/0!</v>
      </c>
      <c r="N78" s="23"/>
      <c r="Q78" s="75"/>
      <c r="R78" s="75"/>
    </row>
    <row r="79" spans="3:18" ht="3" customHeight="1" hidden="1" thickBot="1">
      <c r="C79" s="16"/>
      <c r="F79" s="33"/>
      <c r="G79" s="33"/>
      <c r="H79" s="33"/>
      <c r="I79" s="33"/>
      <c r="J79" s="33"/>
      <c r="K79" s="33"/>
      <c r="L79" s="33"/>
      <c r="M79" s="21"/>
      <c r="N79" s="22"/>
      <c r="Q79" s="74"/>
      <c r="R79" s="74"/>
    </row>
    <row r="80" spans="2:18" ht="13.5" hidden="1" thickBot="1">
      <c r="B80" s="36" t="s">
        <v>57</v>
      </c>
      <c r="C80" s="37"/>
      <c r="F80" s="33"/>
      <c r="G80" s="33"/>
      <c r="H80" s="33"/>
      <c r="I80" s="33"/>
      <c r="J80" s="33"/>
      <c r="K80" s="33"/>
      <c r="L80" s="33"/>
      <c r="M80" s="21"/>
      <c r="N80" s="22"/>
      <c r="Q80" s="74"/>
      <c r="R80" s="74"/>
    </row>
    <row r="81" spans="3:18" ht="12.75" hidden="1">
      <c r="C81" s="13" t="s">
        <v>50</v>
      </c>
      <c r="F81" s="42"/>
      <c r="G81" s="43"/>
      <c r="H81" s="28"/>
      <c r="I81" s="149"/>
      <c r="J81" s="43">
        <v>10</v>
      </c>
      <c r="K81" s="39">
        <f>F81+H81</f>
        <v>0</v>
      </c>
      <c r="L81" s="38">
        <f aca="true" t="shared" si="21" ref="L81:L86">J81-K81</f>
        <v>10</v>
      </c>
      <c r="M81" s="40">
        <f aca="true" t="shared" si="22" ref="M81:M86">L81/J81</f>
        <v>1</v>
      </c>
      <c r="N81" s="22"/>
      <c r="Q81" s="74"/>
      <c r="R81" s="74"/>
    </row>
    <row r="82" spans="3:18" ht="12.75" hidden="1">
      <c r="C82" s="14" t="s">
        <v>54</v>
      </c>
      <c r="F82" s="44"/>
      <c r="G82" s="45"/>
      <c r="H82" s="29"/>
      <c r="I82" s="150"/>
      <c r="J82" s="45">
        <v>10</v>
      </c>
      <c r="K82" s="49">
        <f>F82+H82</f>
        <v>0</v>
      </c>
      <c r="L82" s="50">
        <f t="shared" si="21"/>
        <v>10</v>
      </c>
      <c r="M82" s="51">
        <f t="shared" si="22"/>
        <v>1</v>
      </c>
      <c r="N82" s="22"/>
      <c r="Q82" s="74"/>
      <c r="R82" s="74"/>
    </row>
    <row r="83" spans="3:18" ht="12.75" hidden="1">
      <c r="C83" s="14" t="s">
        <v>51</v>
      </c>
      <c r="F83" s="44"/>
      <c r="G83" s="45"/>
      <c r="H83" s="29"/>
      <c r="I83" s="150"/>
      <c r="J83" s="45"/>
      <c r="K83" s="49">
        <f>F83+H83</f>
        <v>0</v>
      </c>
      <c r="L83" s="50">
        <f t="shared" si="21"/>
        <v>0</v>
      </c>
      <c r="M83" s="51" t="e">
        <f t="shared" si="22"/>
        <v>#DIV/0!</v>
      </c>
      <c r="N83" s="22"/>
      <c r="Q83" s="74"/>
      <c r="R83" s="74"/>
    </row>
    <row r="84" spans="3:18" ht="12.75" hidden="1">
      <c r="C84" s="14" t="s">
        <v>52</v>
      </c>
      <c r="F84" s="44"/>
      <c r="G84" s="45"/>
      <c r="H84" s="29"/>
      <c r="I84" s="150"/>
      <c r="J84" s="45"/>
      <c r="K84" s="49">
        <f>F84+H84</f>
        <v>0</v>
      </c>
      <c r="L84" s="50">
        <f t="shared" si="21"/>
        <v>0</v>
      </c>
      <c r="M84" s="51" t="e">
        <f t="shared" si="22"/>
        <v>#DIV/0!</v>
      </c>
      <c r="N84" s="22"/>
      <c r="Q84" s="74"/>
      <c r="R84" s="74"/>
    </row>
    <row r="85" spans="3:18" ht="13.5" hidden="1" thickBot="1">
      <c r="C85" s="14" t="s">
        <v>26</v>
      </c>
      <c r="F85" s="46"/>
      <c r="G85" s="47"/>
      <c r="H85" s="48"/>
      <c r="I85" s="151"/>
      <c r="J85" s="47"/>
      <c r="K85" s="52">
        <f>F85+H85</f>
        <v>0</v>
      </c>
      <c r="L85" s="53">
        <f t="shared" si="21"/>
        <v>0</v>
      </c>
      <c r="M85" s="54" t="e">
        <f t="shared" si="22"/>
        <v>#DIV/0!</v>
      </c>
      <c r="N85" s="22"/>
      <c r="Q85" s="74"/>
      <c r="R85" s="74"/>
    </row>
    <row r="86" spans="3:18" s="2" customFormat="1" ht="13.5" hidden="1" thickBot="1">
      <c r="C86" s="15" t="s">
        <v>31</v>
      </c>
      <c r="F86" s="31">
        <f>SUM(F81:F85)</f>
        <v>0</v>
      </c>
      <c r="G86" s="31">
        <f>SUM(G81:G85)</f>
        <v>0</v>
      </c>
      <c r="H86" s="31">
        <f>SUM(H81:H85)</f>
        <v>0</v>
      </c>
      <c r="I86" s="31"/>
      <c r="J86" s="31">
        <f>SUM(J81:J85)</f>
        <v>20</v>
      </c>
      <c r="K86" s="31">
        <f>SUM(K81:K85)</f>
        <v>0</v>
      </c>
      <c r="L86" s="32">
        <f t="shared" si="21"/>
        <v>20</v>
      </c>
      <c r="M86" s="20">
        <f t="shared" si="22"/>
        <v>1</v>
      </c>
      <c r="N86" s="23"/>
      <c r="Q86" s="75"/>
      <c r="R86" s="75"/>
    </row>
    <row r="87" spans="3:18" ht="3" customHeight="1" hidden="1" thickBot="1">
      <c r="C87" s="16"/>
      <c r="F87" s="33"/>
      <c r="G87" s="33"/>
      <c r="H87" s="33"/>
      <c r="I87" s="33"/>
      <c r="J87" s="33"/>
      <c r="K87" s="33"/>
      <c r="L87" s="33"/>
      <c r="M87" s="21"/>
      <c r="N87" s="22"/>
      <c r="Q87" s="74"/>
      <c r="R87" s="74"/>
    </row>
    <row r="88" spans="2:18" ht="13.5" hidden="1" thickBot="1">
      <c r="B88" s="36" t="s">
        <v>58</v>
      </c>
      <c r="C88" s="37"/>
      <c r="F88" s="33"/>
      <c r="G88" s="33"/>
      <c r="H88" s="33"/>
      <c r="I88" s="33"/>
      <c r="J88" s="33"/>
      <c r="K88" s="33"/>
      <c r="L88" s="33"/>
      <c r="M88" s="21"/>
      <c r="N88" s="22"/>
      <c r="Q88" s="74"/>
      <c r="R88" s="74"/>
    </row>
    <row r="89" spans="3:18" ht="12.75" hidden="1">
      <c r="C89" s="13" t="s">
        <v>50</v>
      </c>
      <c r="F89" s="42"/>
      <c r="G89" s="43"/>
      <c r="H89" s="28"/>
      <c r="I89" s="149"/>
      <c r="J89" s="43">
        <v>10</v>
      </c>
      <c r="K89" s="39">
        <f>F89+H89</f>
        <v>0</v>
      </c>
      <c r="L89" s="38">
        <f aca="true" t="shared" si="23" ref="L89:L94">J89-K89</f>
        <v>10</v>
      </c>
      <c r="M89" s="40">
        <f aca="true" t="shared" si="24" ref="M89:M94">L89/J89</f>
        <v>1</v>
      </c>
      <c r="N89" s="22"/>
      <c r="Q89" s="74"/>
      <c r="R89" s="74"/>
    </row>
    <row r="90" spans="3:18" ht="12.75" hidden="1">
      <c r="C90" s="14" t="s">
        <v>54</v>
      </c>
      <c r="F90" s="44"/>
      <c r="G90" s="45"/>
      <c r="H90" s="29"/>
      <c r="I90" s="150"/>
      <c r="J90" s="45">
        <v>10</v>
      </c>
      <c r="K90" s="49">
        <f>F90+H90</f>
        <v>0</v>
      </c>
      <c r="L90" s="50">
        <f t="shared" si="23"/>
        <v>10</v>
      </c>
      <c r="M90" s="51">
        <f t="shared" si="24"/>
        <v>1</v>
      </c>
      <c r="N90" s="22"/>
      <c r="Q90" s="74"/>
      <c r="R90" s="74"/>
    </row>
    <row r="91" spans="3:18" ht="12.75" hidden="1">
      <c r="C91" s="14" t="s">
        <v>51</v>
      </c>
      <c r="F91" s="44"/>
      <c r="G91" s="45"/>
      <c r="H91" s="29"/>
      <c r="I91" s="150"/>
      <c r="J91" s="45"/>
      <c r="K91" s="49">
        <f>F91+H91</f>
        <v>0</v>
      </c>
      <c r="L91" s="50">
        <f t="shared" si="23"/>
        <v>0</v>
      </c>
      <c r="M91" s="51" t="e">
        <f t="shared" si="24"/>
        <v>#DIV/0!</v>
      </c>
      <c r="N91" s="22"/>
      <c r="Q91" s="74"/>
      <c r="R91" s="74"/>
    </row>
    <row r="92" spans="3:18" ht="12.75" hidden="1">
      <c r="C92" s="14" t="s">
        <v>52</v>
      </c>
      <c r="F92" s="44"/>
      <c r="G92" s="45"/>
      <c r="H92" s="29"/>
      <c r="I92" s="150"/>
      <c r="J92" s="45"/>
      <c r="K92" s="49">
        <f>F92+H92</f>
        <v>0</v>
      </c>
      <c r="L92" s="50">
        <f t="shared" si="23"/>
        <v>0</v>
      </c>
      <c r="M92" s="51" t="e">
        <f t="shared" si="24"/>
        <v>#DIV/0!</v>
      </c>
      <c r="N92" s="22"/>
      <c r="Q92" s="74"/>
      <c r="R92" s="74"/>
    </row>
    <row r="93" spans="3:18" ht="13.5" hidden="1" thickBot="1">
      <c r="C93" s="14" t="s">
        <v>26</v>
      </c>
      <c r="F93" s="46"/>
      <c r="G93" s="47"/>
      <c r="H93" s="48"/>
      <c r="I93" s="151"/>
      <c r="J93" s="47"/>
      <c r="K93" s="52">
        <f>F93+H93</f>
        <v>0</v>
      </c>
      <c r="L93" s="53">
        <f t="shared" si="23"/>
        <v>0</v>
      </c>
      <c r="M93" s="54" t="e">
        <f t="shared" si="24"/>
        <v>#DIV/0!</v>
      </c>
      <c r="N93" s="22"/>
      <c r="Q93" s="74"/>
      <c r="R93" s="74"/>
    </row>
    <row r="94" spans="3:18" s="2" customFormat="1" ht="13.5" hidden="1" thickBot="1">
      <c r="C94" s="15" t="s">
        <v>31</v>
      </c>
      <c r="F94" s="30">
        <f>SUM(F89:F93)</f>
        <v>0</v>
      </c>
      <c r="G94" s="31">
        <f>SUM(G89:G93)</f>
        <v>0</v>
      </c>
      <c r="H94" s="30">
        <f>SUM(H89:H93)</f>
        <v>0</v>
      </c>
      <c r="I94" s="152"/>
      <c r="J94" s="31">
        <f>SUM(J89:J93)</f>
        <v>20</v>
      </c>
      <c r="K94" s="30">
        <f>SUM(K89:K93)</f>
        <v>0</v>
      </c>
      <c r="L94" s="32">
        <f t="shared" si="23"/>
        <v>20</v>
      </c>
      <c r="M94" s="20">
        <f t="shared" si="24"/>
        <v>1</v>
      </c>
      <c r="N94" s="23"/>
      <c r="Q94" s="75"/>
      <c r="R94" s="75"/>
    </row>
    <row r="95" spans="3:18" ht="3" customHeight="1">
      <c r="C95" s="16"/>
      <c r="F95" s="33"/>
      <c r="G95" s="33"/>
      <c r="H95" s="33"/>
      <c r="I95" s="33"/>
      <c r="J95" s="33"/>
      <c r="K95" s="33"/>
      <c r="L95" s="33"/>
      <c r="M95" s="21"/>
      <c r="N95" s="22"/>
      <c r="Q95" s="74"/>
      <c r="R95" s="74"/>
    </row>
    <row r="96" spans="3:18" ht="3" customHeight="1" thickBot="1">
      <c r="C96" s="16"/>
      <c r="F96" s="33"/>
      <c r="G96" s="33"/>
      <c r="H96" s="33"/>
      <c r="I96" s="33"/>
      <c r="J96" s="33"/>
      <c r="K96" s="33"/>
      <c r="L96" s="33"/>
      <c r="M96" s="34"/>
      <c r="N96" s="22"/>
      <c r="Q96" s="74"/>
      <c r="R96" s="74"/>
    </row>
    <row r="97" spans="2:18" ht="13.5" thickBot="1">
      <c r="B97" s="190" t="s">
        <v>45</v>
      </c>
      <c r="C97" s="191"/>
      <c r="E97" s="2"/>
      <c r="F97" s="76">
        <f aca="true" t="shared" si="25" ref="F97:L97">SUBTOTAL(9,F17:F62)</f>
        <v>1298933.18</v>
      </c>
      <c r="G97" s="76">
        <f t="shared" si="25"/>
        <v>157795.63</v>
      </c>
      <c r="H97" s="76">
        <f t="shared" si="25"/>
        <v>0</v>
      </c>
      <c r="I97" s="76"/>
      <c r="J97" s="76">
        <f t="shared" si="25"/>
        <v>1728463</v>
      </c>
      <c r="K97" s="76">
        <f t="shared" si="25"/>
        <v>1298933.18</v>
      </c>
      <c r="L97" s="76">
        <f t="shared" si="25"/>
        <v>429529.81999999995</v>
      </c>
      <c r="M97" s="20">
        <f>L97/J97</f>
        <v>0.2485039135925964</v>
      </c>
      <c r="N97" s="22"/>
      <c r="Q97" s="76">
        <f>SUBTOTAL(9,Q17:Q62)</f>
        <v>1570667.37</v>
      </c>
      <c r="R97" s="76">
        <f>SUBTOTAL(9,R17:R62)</f>
        <v>1298933.18</v>
      </c>
    </row>
    <row r="98" spans="2:13" ht="12.75">
      <c r="B98" s="17"/>
      <c r="C98" s="17"/>
      <c r="E98" s="2"/>
      <c r="F98" s="2"/>
      <c r="G98" s="2"/>
      <c r="H98" s="2"/>
      <c r="I98" s="2"/>
      <c r="J98" s="2"/>
      <c r="K98" s="2"/>
      <c r="L98" s="2"/>
      <c r="M98" s="6"/>
    </row>
    <row r="99" spans="2:13" ht="12.75" hidden="1">
      <c r="B99" s="17"/>
      <c r="C99" s="17"/>
      <c r="E99" s="2"/>
      <c r="F99" s="2"/>
      <c r="G99" s="2"/>
      <c r="H99" s="2"/>
      <c r="I99" s="2"/>
      <c r="J99" s="2"/>
      <c r="K99" s="2"/>
      <c r="L99" s="2"/>
      <c r="M99" s="6"/>
    </row>
    <row r="100" spans="2:13" ht="12.75" hidden="1">
      <c r="B100" s="17"/>
      <c r="C100" s="17"/>
      <c r="E100" s="2"/>
      <c r="F100" s="2"/>
      <c r="G100" s="2"/>
      <c r="H100" s="2"/>
      <c r="I100" s="2"/>
      <c r="J100" s="2"/>
      <c r="K100" s="2"/>
      <c r="L100" s="2"/>
      <c r="M100" s="6"/>
    </row>
    <row r="101" spans="2:13" ht="12.75" hidden="1">
      <c r="B101" s="17"/>
      <c r="C101" s="17"/>
      <c r="E101" s="2"/>
      <c r="F101" s="2"/>
      <c r="G101" s="2"/>
      <c r="H101" s="2"/>
      <c r="I101" s="2"/>
      <c r="J101" s="2"/>
      <c r="K101" s="2"/>
      <c r="L101" s="2"/>
      <c r="M101" s="6"/>
    </row>
    <row r="102" spans="2:13" ht="13.5" thickBot="1">
      <c r="B102" s="17"/>
      <c r="C102" s="17" t="s">
        <v>46</v>
      </c>
      <c r="E102" s="2"/>
      <c r="F102" s="27"/>
      <c r="G102" s="2"/>
      <c r="H102" s="41" t="s">
        <v>47</v>
      </c>
      <c r="I102" s="41"/>
      <c r="J102" s="27"/>
      <c r="K102" s="2"/>
      <c r="L102" s="2"/>
      <c r="M102" s="6"/>
    </row>
    <row r="103" spans="2:13" ht="12.75">
      <c r="B103" s="17"/>
      <c r="C103" s="17"/>
      <c r="E103" s="2"/>
      <c r="F103" s="2"/>
      <c r="G103" s="2"/>
      <c r="H103" s="41"/>
      <c r="I103" s="41"/>
      <c r="J103" s="2"/>
      <c r="K103" s="2"/>
      <c r="L103" s="2"/>
      <c r="M103" s="6"/>
    </row>
    <row r="104" spans="2:13" ht="13.5" hidden="1" thickBot="1">
      <c r="B104" s="17"/>
      <c r="C104" s="17" t="s">
        <v>46</v>
      </c>
      <c r="E104" s="2"/>
      <c r="F104" s="27"/>
      <c r="G104" s="2"/>
      <c r="H104" s="41" t="s">
        <v>47</v>
      </c>
      <c r="I104" s="41"/>
      <c r="J104" s="27"/>
      <c r="K104" s="2"/>
      <c r="L104" s="2"/>
      <c r="M104" s="6"/>
    </row>
    <row r="105" spans="2:13" ht="12.75" hidden="1">
      <c r="B105" s="17"/>
      <c r="C105" s="17"/>
      <c r="E105" s="2"/>
      <c r="F105" s="2"/>
      <c r="G105" s="2"/>
      <c r="H105" s="41"/>
      <c r="I105" s="41"/>
      <c r="J105" s="2"/>
      <c r="K105" s="2"/>
      <c r="L105" s="2"/>
      <c r="M105" s="6"/>
    </row>
    <row r="106" spans="2:13" ht="13.5" hidden="1" thickBot="1">
      <c r="B106" s="17"/>
      <c r="C106" s="17" t="s">
        <v>46</v>
      </c>
      <c r="E106" s="2"/>
      <c r="F106" s="27"/>
      <c r="G106" s="2"/>
      <c r="H106" s="41" t="s">
        <v>47</v>
      </c>
      <c r="I106" s="41"/>
      <c r="J106" s="27"/>
      <c r="K106" s="2"/>
      <c r="L106" s="2"/>
      <c r="M106" s="6"/>
    </row>
    <row r="107" spans="2:13" ht="12.75" hidden="1">
      <c r="B107" s="17"/>
      <c r="C107" s="17"/>
      <c r="E107" s="2"/>
      <c r="F107" s="2"/>
      <c r="G107" s="2"/>
      <c r="H107" s="2"/>
      <c r="I107" s="2"/>
      <c r="J107" s="2"/>
      <c r="K107" s="2"/>
      <c r="L107" s="2"/>
      <c r="M107" s="6"/>
    </row>
    <row r="108" spans="2:13" ht="12.75">
      <c r="B108" s="139" t="s">
        <v>87</v>
      </c>
      <c r="C108" s="17"/>
      <c r="E108" s="2"/>
      <c r="F108" s="2"/>
      <c r="G108" s="2"/>
      <c r="H108" s="2"/>
      <c r="I108" s="2"/>
      <c r="J108" s="2"/>
      <c r="K108" s="2"/>
      <c r="L108" s="2"/>
      <c r="M108" s="6"/>
    </row>
    <row r="110" ht="12.75">
      <c r="C110" s="140" t="s">
        <v>88</v>
      </c>
    </row>
  </sheetData>
  <sheetProtection/>
  <mergeCells count="15">
    <mergeCell ref="A12:C13"/>
    <mergeCell ref="B97:C97"/>
    <mergeCell ref="C10:C11"/>
    <mergeCell ref="E12:E13"/>
    <mergeCell ref="I12:I13"/>
    <mergeCell ref="Q12:Q13"/>
    <mergeCell ref="R12:R13"/>
    <mergeCell ref="G12:G13"/>
    <mergeCell ref="H12:H13"/>
    <mergeCell ref="J10:M10"/>
    <mergeCell ref="F12:F13"/>
    <mergeCell ref="M12:M13"/>
    <mergeCell ref="K12:K13"/>
    <mergeCell ref="J12:J13"/>
    <mergeCell ref="L12:L13"/>
  </mergeCells>
  <printOptions/>
  <pageMargins left="0.5" right="0.4" top="0.7" bottom="0.67" header="0.5" footer="0.5"/>
  <pageSetup horizontalDpi="600" verticalDpi="600" orientation="landscape" scale="60"/>
  <headerFooter alignWithMargins="0">
    <oddHeader>&amp;C&amp;"Arial,Bold"&amp;14Schedule G.1 - Financial Report</oddHeader>
    <oddFooter>&amp;L&amp;F&amp;RPage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Financial report by Activity</dc:title>
  <dc:subject/>
  <dc:creator>Bruce Trieselmann</dc:creator>
  <cp:keywords/>
  <dc:description/>
  <cp:lastModifiedBy>Kinney, Elizabeth</cp:lastModifiedBy>
  <cp:lastPrinted>2010-04-19T16:52:25Z</cp:lastPrinted>
  <dcterms:created xsi:type="dcterms:W3CDTF">2004-06-16T18:54:53Z</dcterms:created>
  <dcterms:modified xsi:type="dcterms:W3CDTF">2015-11-23T17:36:17Z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_dlc_DocId">
    <vt:lpwstr>PHSADOC-1773948944-17</vt:lpwstr>
  </property>
  <property fmtid="{D5CDD505-2E9C-101B-9397-08002B2CF9AE}" pid="5" name="_dlc_DocIdItemGuid">
    <vt:lpwstr>73928f8d-48a6-43cc-b6ee-f7baa7be9542</vt:lpwstr>
  </property>
  <property fmtid="{D5CDD505-2E9C-101B-9397-08002B2CF9AE}" pid="6" name="_dlc_DocIdUrl">
    <vt:lpwstr>https://ewiauthor.phsa.ca/researchernew/_layouts/15/DocIdRedir.aspx?ID=PHSADOC-1773948944-17, PHSADOC-1773948944-17</vt:lpwstr>
  </property>
  <property fmtid="{D5CDD505-2E9C-101B-9397-08002B2CF9AE}" pid="7" name="DocumentDescription">
    <vt:lpwstr/>
  </property>
  <property fmtid="{D5CDD505-2E9C-101B-9397-08002B2CF9AE}" pid="8" name="Audience1">
    <vt:lpwstr>;#Health Professionals;#Researchers;#</vt:lpwstr>
  </property>
  <property fmtid="{D5CDD505-2E9C-101B-9397-08002B2CF9AE}" pid="9" name="DocumentLanguage">
    <vt:lpwstr/>
  </property>
  <property fmtid="{D5CDD505-2E9C-101B-9397-08002B2CF9AE}" pid="10" name="d54dd449c2c54af89444c3906a20b699">
    <vt:lpwstr/>
  </property>
  <property fmtid="{D5CDD505-2E9C-101B-9397-08002B2CF9AE}" pid="11" name="ResourceCategory">
    <vt:lpwstr/>
  </property>
  <property fmtid="{D5CDD505-2E9C-101B-9397-08002B2CF9AE}" pid="12" name="k05366dfea714127ab8826af69afb524">
    <vt:lpwstr/>
  </property>
  <property fmtid="{D5CDD505-2E9C-101B-9397-08002B2CF9AE}" pid="13" name="ResourceType">
    <vt:lpwstr/>
  </property>
  <property fmtid="{D5CDD505-2E9C-101B-9397-08002B2CF9AE}" pid="14" name="TaxCatchAll">
    <vt:lpwstr/>
  </property>
</Properties>
</file>